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39"/>
  <workbookPr/>
  <mc:AlternateContent xmlns:mc="http://schemas.openxmlformats.org/markup-compatibility/2006">
    <mc:Choice Requires="x15">
      <x15ac:absPath xmlns:x15ac="http://schemas.microsoft.com/office/spreadsheetml/2010/11/ac" url="\\fsv-yamada\2011新組織共有フォルダ\11企画財政課\移行(財政)\01財政係\財政状況資料集\R6財政状況資料集\"/>
    </mc:Choice>
  </mc:AlternateContent>
  <xr:revisionPtr revIDLastSave="0" documentId="13_ncr:1_{B0A7E4F6-DC0B-4544-814F-DEB754A824D8}" xr6:coauthVersionLast="36" xr6:coauthVersionMax="36" xr10:uidLastSave="{00000000-0000-0000-0000-000000000000}"/>
  <bookViews>
    <workbookView xWindow="0" yWindow="0" windowWidth="28800" windowHeight="113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W41" i="10" s="1"/>
  <c r="BW42" i="10" s="1"/>
  <c r="BW43" i="10" s="1"/>
  <c r="BE37" i="10"/>
  <c r="AM37" i="10"/>
  <c r="C37" i="10"/>
  <c r="CO36" i="10"/>
  <c r="BW36" i="10"/>
  <c r="BE36" i="10"/>
  <c r="C36" i="10"/>
  <c r="CO35" i="10"/>
  <c r="BW35" i="10"/>
  <c r="BE35" i="10"/>
  <c r="C35" i="10"/>
  <c r="CO34" i="10"/>
  <c r="BW34"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<sst xmlns="http://schemas.openxmlformats.org/spreadsheetml/2006/main" count="1123" uniqueCount="569">
  <si>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</si>
  <si>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</si>
  <si>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</si>
  <si>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</si>
  <si>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</si>
  <si>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</si>
  <si>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</si>
  <si>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</si>
  <si>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</si>
  <si>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</si>
  <si>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</si>
  <si>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</si>
  <si>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</si>
  <si>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</si>
  <si>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</si>
  <si>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</si>
  <si>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</si>
  <si>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</si>
  <si>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</si>
  <si>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</si>
  <si>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</si>
  <si>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</si>
  <si>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</si>
  <si>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</si>
  <si>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</si>
  <si>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</si>
  <si>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</si>
  <si>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</si>
  <si>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</si>
  <si>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</si>
  <si>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</si>
  <si>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</si>
  <si>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</si>
  <si>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</si>
  <si>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</si>
  <si>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</si>
  <si>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</si>
  <si>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</si>
  <si>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</si>
  <si>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</si>
  <si>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</si>
  <si>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</si>
  <si>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</si>
  <si>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</si>
  <si>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</si>
  <si>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</si>
  <si>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</si>
  <si>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</si>
  <si>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</si>
  <si>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</si>
  <si>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</si>
  <si>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</si>
  <si>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</si>
  <si>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</si>
  <si>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</si>
  <si>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</si>
  <si>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</si>
  <si>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</si>
  <si>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</si>
  <si>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</si>
  <si>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</si>
  <si>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</si>
  <si>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</si>
  <si>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</si>
  <si>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</si>
  <si>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</si>
  <si>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</si>
  <si>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</si>
  <si>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</si>
  <si>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</si>
  <si>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</si>
  <si>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</si>
  <si>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</si>
  <si>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</si>
  <si>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</si>
  <si>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</si>
  <si>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</si>
  <si>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</si>
  <si>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</si>
  <si>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</si>
  <si>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</si>
  <si>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</si>
  <si>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</si>
  <si>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</si>
  <si>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</si>
  <si>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</si>
  <si>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</si>
  <si>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</si>
  <si>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</si>
  <si>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</si>
  <si>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</si>
  <si>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</si>
  <si>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</si>
  <si>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</si>
  <si>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香美市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</si>
  <si>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</si>
  <si>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</si>
  <si>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</si>
  <si>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</si>
  <si>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</si>
  <si>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</si>
  <si>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</si>
  <si>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</si>
  <si>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</si>
  <si>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</si>
  <si>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</si>
  <si>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</si>
  <si>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</si>
  <si>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</si>
  <si>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</si>
  <si>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</si>
  <si>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</si>
  <si>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</si>
  <si>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</si>
  <si>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</si>
  <si>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</si>
  <si>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</si>
  <si>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</si>
  <si>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</si>
  <si>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</si>
  <si>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</si>
  <si>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</si>
  <si>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</si>
  <si>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</si>
  <si>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</si>
  <si>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</si>
  <si>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</si>
  <si>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</si>
  <si>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</si>
  <si>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</si>
  <si>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</si>
  <si>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</si>
  <si>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</si>
  <si>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</si>
  <si>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</si>
  <si>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</si>
  <si>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</si>
  <si>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</si>
  <si>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</si>
  <si>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</si>
  <si>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</si>
  <si>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</si>
  <si>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</si>
  <si>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</si>
  <si>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</si>
  <si>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</si>
  <si>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</si>
  <si>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</si>
  <si>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</si>
  <si>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</si>
  <si>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</si>
  <si>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</si>
  <si>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</si>
  <si>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</si>
  <si>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</si>
  <si>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</si>
  <si>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</si>
  <si>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</si>
  <si>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</si>
  <si>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</si>
  <si>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</si>
  <si>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</si>
  <si>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</si>
  <si>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</si>
  <si>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</si>
  <si>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</si>
  <si>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</si>
  <si>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</si>
  <si>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</si>
  <si>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</si>
  <si>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</si>
  <si>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</si>
  <si>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</si>
  <si>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</si>
  <si>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</si>
  <si>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</si>
  <si>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</si>
  <si>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</si>
  <si>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</si>
  <si>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</si>
  <si>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</si>
  <si>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</si>
  <si>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</si>
  <si>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</si>
  <si>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</si>
  <si>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</si>
  <si>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</si>
  <si>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</si>
  <si>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</si>
  <si>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</si>
  <si>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</si>
  <si>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</si>
  <si>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</si>
  <si>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</si>
  <si>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</si>
  <si>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</si>
  <si>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</si>
  <si>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</si>
  <si>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</si>
  <si>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</si>
  <si>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</si>
  <si>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</si>
  <si>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</si>
  <si>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高知県香美市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</si>
  <si>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</si>
  <si>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</si>
  <si>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</si>
  <si>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</si>
  <si>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</si>
  <si>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</si>
  <si>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</si>
  <si>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</si>
  <si>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</si>
  <si>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</si>
  <si>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</si>
  <si>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</si>
  <si>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</si>
  <si>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</si>
  <si>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</si>
  <si>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</si>
  <si>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</si>
  <si>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</si>
  <si>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</si>
  <si>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</si>
  <si>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</si>
  <si>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</si>
  <si>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</si>
  <si>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</si>
  <si>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</si>
  <si>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</si>
  <si>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</si>
  <si>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</si>
  <si>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</si>
  <si>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</si>
  <si>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</si>
  <si>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</si>
  <si>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</si>
  <si>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</si>
  <si>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</si>
  <si>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</si>
  <si>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</si>
  <si>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</si>
  <si>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</si>
  <si>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</si>
  <si>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</si>
  <si>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</si>
  <si>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</si>
  <si>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</si>
  <si>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</si>
  <si>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</si>
  <si>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</si>
  <si>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</si>
  <si>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</si>
  <si>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</si>
  <si>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</si>
  <si>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</si>
  <si>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</si>
  <si>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</si>
  <si>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</si>
  <si>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</si>
  <si>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</si>
  <si>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</si>
  <si>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</si>
  <si>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</si>
  <si>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</si>
  <si>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</si>
  <si>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</si>
  <si>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</si>
  <si>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</si>
  <si>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</si>
  <si>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</si>
  <si>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</si>
  <si>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</si>
  <si>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</si>
  <si>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</si>
  <si>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</si>
  <si>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</si>
  <si>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</si>
  <si>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</si>
  <si>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</si>
  <si>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</si>
  <si>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</si>
  <si>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</si>
  <si>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</si>
  <si>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</si>
  <si>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</si>
  <si>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</si>
  <si>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</si>
  <si>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</si>
  <si>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</si>
  <si>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</si>
  <si>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</si>
  <si>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</si>
  <si>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</si>
  <si>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</si>
  <si>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</si>
  <si>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</si>
  <si>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</si>
  <si>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</si>
  <si>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</si>
  <si>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</si>
  <si>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</si>
  <si>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</si>
  <si>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</si>
  <si>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</si>
  <si>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</si>
  <si>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</si>
  <si>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</si>
  <si>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</si>
  <si>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</si>
  <si>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</si>
  <si>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</si>
  <si>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</si>
  <si>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</si>
  <si>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</si>
  <si>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</si>
  <si>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</si>
  <si>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</si>
  <si>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</si>
  <si>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</si>
  <si>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</si>
  <si>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</si>
  <si>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</si>
  <si>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</si>
  <si>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</si>
  <si>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</si>
  <si>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</si>
  <si>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</si>
  <si>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</si>
  <si>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</si>
  <si>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</si>
  <si>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</si>
  <si>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</si>
  <si>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</si>
  <si>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</si>
  <si>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</si>
  <si>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</si>
  <si>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</si>
  <si>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</si>
  <si>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</si>
  <si>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</si>
  <si>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</si>
  <si>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</si>
  <si>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</si>
  <si>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</si>
  <si>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</si>
  <si>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</si>
  <si>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</si>
  <si>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</si>
  <si>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</si>
  <si>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</si>
  <si>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</si>
  <si>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</si>
  <si>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</si>
  <si>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高知県香美市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</si>
  <si>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</si>
  <si>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</si>
  <si>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</si>
  <si>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</si>
  <si>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</si>
  <si>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</si>
  <si>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</si>
  <si>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</si>
  <si>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</si>
  <si>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</si>
  <si>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</si>
  <si>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</si>
  <si>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</si>
  <si>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</si>
  <si>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</si>
  <si>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</si>
  <si>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</si>
  <si>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</si>
  <si>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</si>
  <si>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</si>
  <si>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</si>
  <si>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</si>
  <si>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</si>
  <si>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</si>
  <si>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</si>
  <si>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</si>
  <si>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</si>
  <si>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</si>
  <si>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</si>
  <si>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</si>
  <si>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</si>
  <si>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</si>
  <si>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</si>
  <si>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</si>
  <si>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</si>
  <si>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</si>
  <si>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</si>
  <si>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</si>
  <si>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</si>
  <si>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</si>
  <si>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</si>
  <si>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</si>
  <si>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</si>
  <si>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</si>
  <si>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</si>
  <si>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</si>
  <si>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</si>
  <si>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</si>
  <si>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</si>
  <si>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</si>
  <si>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</si>
  <si>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</si>
  <si>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</si>
  <si>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</si>
  <si>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</si>
  <si>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</si>
  <si>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</si>
  <si>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</si>
  <si>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</si>
  <si>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</si>
  <si>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</si>
  <si>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</si>
  <si>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</si>
  <si>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</si>
  <si>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</si>
  <si>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</si>
  <si>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</si>
  <si>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</si>
  <si>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</si>
  <si>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</si>
  <si>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</si>
  <si>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</si>
  <si>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</si>
  <si>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</si>
  <si>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</si>
  <si>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</si>
  <si>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</si>
  <si>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</si>
  <si>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</si>
  <si>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</si>
  <si>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</si>
  <si>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</si>
  <si>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</si>
  <si>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</si>
  <si>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</si>
  <si>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</si>
  <si>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</si>
  <si>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</si>
  <si>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</si>
  <si>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</si>
  <si>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</si>
  <si>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</si>
  <si>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</si>
  <si>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</si>
  <si>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</si>
  <si>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</si>
  <si>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</si>
  <si>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</si>
  <si>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</si>
  <si>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</si>
  <si>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</si>
  <si>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</si>
  <si>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</si>
  <si>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</si>
  <si>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</si>
  <si>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</si>
  <si>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</si>
  <si>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</si>
  <si>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</si>
  <si>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</si>
  <si>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</si>
  <si>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</si>
  <si>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</si>
  <si>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</si>
  <si>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</si>
  <si>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</si>
  <si>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</si>
  <si>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</si>
  <si>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</si>
  <si>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</si>
  <si>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</si>
  <si>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</si>
  <si>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</si>
  <si>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</si>
  <si>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</si>
  <si>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</si>
  <si>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</si>
  <si>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</si>
  <si>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</si>
  <si>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</si>
  <si>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</si>
  <si>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</si>
  <si>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</si>
  <si>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</si>
  <si>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</si>
  <si>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</si>
  <si>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</si>
  <si>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</si>
  <si>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</si>
  <si>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</si>
  <si>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</si>
  <si>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</si>
  <si>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</si>
  <si>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</si>
  <si>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</si>
  <si>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</si>
  <si>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</si>
  <si>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</si>
  <si>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</si>
  <si>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</si>
  <si>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</si>
  <si>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</si>
  <si>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</si>
  <si>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</si>
  <si>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</si>
  <si>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</si>
  <si>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</si>
  <si>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</si>
  <si>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</si>
  <si>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</si>
  <si>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</si>
  <si>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</si>
  <si>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</si>
  <si>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</si>
  <si>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</si>
  <si>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</si>
  <si>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</si>
  <si>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</si>
  <si>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</si>
  <si>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</si>
  <si>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</si>
  <si>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</si>
  <si>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</si>
  <si>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</si>
  <si>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</si>
  <si>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</si>
  <si>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2.78</t>
  </si>
  <si>
    <t>▲ 4.87</t>
  </si>
  <si>
    <t>▲ 6.93</t>
  </si>
  <si>
    <t>水道事業会計</t>
  </si>
  <si>
    <t>下水道事業会計</t>
  </si>
  <si>
    <t>簡易水道事業会計</t>
  </si>
  <si>
    <t>介護保険特別会計（保険事業勘定）</t>
  </si>
  <si>
    <t>一般会計</t>
  </si>
  <si>
    <t>国民健康保険特別会計（事業勘定）</t>
  </si>
  <si>
    <t>後期高齢者医療特別会計</t>
  </si>
  <si>
    <t>介護保険特別会計（介護サービス事業勘定）</t>
  </si>
  <si>
    <t>その他会計（赤字）</t>
  </si>
  <si>
    <t>その他会計（黒字）</t>
  </si>
  <si>
    <t>R02</t>
    <phoneticPr fontId="5"/>
  </si>
  <si>
    <t>R03</t>
    <phoneticPr fontId="5"/>
  </si>
  <si>
    <t>R04</t>
    <phoneticPr fontId="5"/>
  </si>
  <si>
    <t>R05</t>
    <phoneticPr fontId="5"/>
  </si>
  <si>
    <t>R06</t>
    <phoneticPr fontId="5"/>
  </si>
  <si>
    <t>施設等整備基金</t>
    <phoneticPr fontId="2"/>
  </si>
  <si>
    <t>合併振興基金</t>
    <phoneticPr fontId="5"/>
  </si>
  <si>
    <t>地域福祉基金</t>
    <phoneticPr fontId="5"/>
  </si>
  <si>
    <t>ふるさとづくり基金</t>
    <phoneticPr fontId="5"/>
  </si>
  <si>
    <t>まちづくり応援基金</t>
    <phoneticPr fontId="5"/>
  </si>
  <si>
    <t>-</t>
    <phoneticPr fontId="2"/>
  </si>
  <si>
    <t>-</t>
    <phoneticPr fontId="2"/>
  </si>
  <si>
    <t xml:space="preserve"> </t>
    <phoneticPr fontId="2"/>
  </si>
  <si>
    <t>香南香美衛生組合</t>
    <phoneticPr fontId="2"/>
  </si>
  <si>
    <t>香南斎場組合</t>
    <phoneticPr fontId="2"/>
  </si>
  <si>
    <t>香南香美老人ホーム組合</t>
  </si>
  <si>
    <t>香南香美老人ホーム組合</t>
    <phoneticPr fontId="2"/>
  </si>
  <si>
    <t>香南清掃組合</t>
  </si>
  <si>
    <t>こうち人づくり広域連合</t>
  </si>
  <si>
    <t>高知県市町村総合事務組合</t>
    <rPh sb="0" eb="3">
      <t>コウチケン</t>
    </rPh>
    <rPh sb="3" eb="6">
      <t>シチョウソン</t>
    </rPh>
    <rPh sb="6" eb="8">
      <t>ソウゴウ</t>
    </rPh>
    <rPh sb="8" eb="12">
      <t>ジムクミアイ</t>
    </rPh>
    <phoneticPr fontId="2"/>
  </si>
  <si>
    <t>高知県後期高齢者医療広域連合</t>
    <rPh sb="0" eb="3">
      <t>コウチケン</t>
    </rPh>
    <rPh sb="3" eb="5">
      <t>コウキ</t>
    </rPh>
    <rPh sb="5" eb="8">
      <t>コウレイシャ</t>
    </rPh>
    <rPh sb="8" eb="10">
      <t>イリョウ</t>
    </rPh>
    <rPh sb="10" eb="14">
      <t>コウイキレンゴウ</t>
    </rPh>
    <phoneticPr fontId="2"/>
  </si>
  <si>
    <t>南国・香南・香美租税債権管理機構</t>
    <rPh sb="0" eb="2">
      <t>ナンコク</t>
    </rPh>
    <rPh sb="3" eb="5">
      <t>コウナン</t>
    </rPh>
    <rPh sb="6" eb="8">
      <t>カミ</t>
    </rPh>
    <rPh sb="8" eb="10">
      <t>ソゼイ</t>
    </rPh>
    <rPh sb="10" eb="12">
      <t>サイケン</t>
    </rPh>
    <rPh sb="12" eb="14">
      <t>カンリ</t>
    </rPh>
    <rPh sb="14" eb="16">
      <t>キコウ</t>
    </rPh>
    <phoneticPr fontId="2"/>
  </si>
  <si>
    <t>一般会計</t>
    <rPh sb="0" eb="2">
      <t>イッパン</t>
    </rPh>
    <rPh sb="2" eb="4">
      <t>カイケイ</t>
    </rPh>
    <phoneticPr fontId="38"/>
  </si>
  <si>
    <t>特別会計</t>
    <rPh sb="0" eb="2">
      <t>トクベツ</t>
    </rPh>
    <rPh sb="2" eb="4">
      <t>カイケイ</t>
    </rPh>
    <phoneticPr fontId="38"/>
  </si>
  <si>
    <t>交通災害共済事業特別会計</t>
    <rPh sb="0" eb="2">
      <t>コウツウ</t>
    </rPh>
    <rPh sb="2" eb="4">
      <t>サイガイ</t>
    </rPh>
    <rPh sb="4" eb="6">
      <t>キョウサイ</t>
    </rPh>
    <rPh sb="6" eb="8">
      <t>ジギョウ</t>
    </rPh>
    <rPh sb="8" eb="10">
      <t>トクベツ</t>
    </rPh>
    <rPh sb="10" eb="12">
      <t>カイケイ</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</si>
</sst>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8"/>
      <color theme="3"/>
      <name val="游ゴシック Light"/>
      <family val="2"/>
      <charset val="128"/>
      <scheme val="maj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B9F9-49FA-A365-22C8C30CB7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75022</c:v>
                </c:pt>
                <c:pt idx="1">
                  <c:v>92396</c:v>
                </c:pt>
                <c:pt idx="2">
                  <c:v>114925</c:v>
                </c:pt>
                <c:pt idx="3">
                  <c:v>75104</c:v>
                </c:pt>
                <c:pt idx="4">
                  <c:v>93718</c:v>
                </c:pt>
              </c:numCache>
            </c:numRef>
          </c:val>
          <c:smooth val="0"/>
          <c:extLst>
            <c:ext xmlns:c16="http://schemas.microsoft.com/office/drawing/2014/chart" uri="{C3380CC4-5D6E-409C-BE32-E72D297353CC}">
              <c16:uniqueId val="{00000001-B9F9-49FA-A365-22C8C30CB7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1.59</c:v>
                </c:pt>
                <c:pt idx="1">
                  <c:v>5.3</c:v>
                </c:pt>
                <c:pt idx="2">
                  <c:v>2.63</c:v>
                </c:pt>
                <c:pt idx="3">
                  <c:v>2.58</c:v>
                </c:pt>
                <c:pt idx="4">
                  <c:v>0.98</c:v>
                </c:pt>
              </c:numCache>
            </c:numRef>
          </c:val>
          <c:extLst>
            <c:ext xmlns:c16="http://schemas.microsoft.com/office/drawing/2014/chart" uri="{C3380CC4-5D6E-409C-BE32-E72D297353CC}">
              <c16:uniqueId val="{00000000-8F57-4D17-A9ED-395FB1640C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45.32</c:v>
                </c:pt>
                <c:pt idx="1">
                  <c:v>44.93</c:v>
                </c:pt>
                <c:pt idx="2">
                  <c:v>49.13</c:v>
                </c:pt>
                <c:pt idx="3">
                  <c:v>45.12</c:v>
                </c:pt>
                <c:pt idx="4">
                  <c:v>39.85</c:v>
                </c:pt>
              </c:numCache>
            </c:numRef>
          </c:val>
          <c:extLst>
            <c:ext xmlns:c16="http://schemas.microsoft.com/office/drawing/2014/chart" uri="{C3380CC4-5D6E-409C-BE32-E72D297353CC}">
              <c16:uniqueId val="{00000001-8F57-4D17-A9ED-395FB1640C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3.83</c:v>
                </c:pt>
                <c:pt idx="2">
                  <c:v>-2.78</c:v>
                </c:pt>
                <c:pt idx="3">
                  <c:v>-4.87</c:v>
                </c:pt>
                <c:pt idx="4">
                  <c:v>-6.93</c:v>
                </c:pt>
              </c:numCache>
            </c:numRef>
          </c:val>
          <c:smooth val="0"/>
          <c:extLst>
            <c:ext xmlns:c16="http://schemas.microsoft.com/office/drawing/2014/chart" uri="{C3380CC4-5D6E-409C-BE32-E72D297353CC}">
              <c16:uniqueId val="{00000002-8F57-4D17-A9ED-395FB1640C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2.64</c:v>
                </c:pt>
                <c:pt idx="4">
                  <c:v>0</c:v>
                </c:pt>
                <c:pt idx="5">
                  <c:v>0</c:v>
                </c:pt>
                <c:pt idx="6">
                  <c:v>0</c:v>
                </c:pt>
                <c:pt idx="7">
                  <c:v>0</c:v>
                </c:pt>
                <c:pt idx="8">
                  <c:v>0</c:v>
                </c:pt>
                <c:pt idx="9">
                  <c:v>0</c:v>
                </c:pt>
              </c:numCache>
            </c:numRef>
          </c:val>
          <c:extLst>
            <c:ext xmlns:c16="http://schemas.microsoft.com/office/drawing/2014/chart" uri="{C3380CC4-5D6E-409C-BE32-E72D297353CC}">
              <c16:uniqueId val="{00000000-691B-47D0-B4B1-94D4E6C838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1B-47D0-B4B1-94D4E6C8381D}"/>
            </c:ext>
          </c:extLst>
        </c:ser>
        <c:ser>
          <c:idx val="2"/>
          <c:order val="2"/>
          <c:tx>
            <c:strRef>
              <c:f>データシート!$A$29</c:f>
              <c:strCache>
                <c:ptCount val="1"/>
                <c:pt idx="0">
                  <c:v>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1B-47D0-B4B1-94D4E6C8381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0.12</c:v>
                </c:pt>
                <c:pt idx="4">
                  <c:v>#N/A</c:v>
                </c:pt>
                <c:pt idx="5">
                  <c:v>0.11</c:v>
                </c:pt>
                <c:pt idx="6">
                  <c:v>#N/A</c:v>
                </c:pt>
                <c:pt idx="7">
                  <c:v>0.06</c:v>
                </c:pt>
                <c:pt idx="8">
                  <c:v>#N/A</c:v>
                </c:pt>
                <c:pt idx="9">
                  <c:v>0.12</c:v>
                </c:pt>
              </c:numCache>
            </c:numRef>
          </c:val>
          <c:extLst>
            <c:ext xmlns:c16="http://schemas.microsoft.com/office/drawing/2014/chart" uri="{C3380CC4-5D6E-409C-BE32-E72D297353CC}">
              <c16:uniqueId val="{00000003-691B-47D0-B4B1-94D4E6C8381D}"/>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0.41</c:v>
                </c:pt>
                <c:pt idx="4">
                  <c:v>#N/A</c:v>
                </c:pt>
                <c:pt idx="5">
                  <c:v>0.17</c:v>
                </c:pt>
                <c:pt idx="6">
                  <c:v>#N/A</c:v>
                </c:pt>
                <c:pt idx="7">
                  <c:v>0.41</c:v>
                </c:pt>
                <c:pt idx="8">
                  <c:v>#N/A</c:v>
                </c:pt>
                <c:pt idx="9">
                  <c:v>0.38</c:v>
                </c:pt>
              </c:numCache>
            </c:numRef>
          </c:val>
          <c:extLst>
            <c:ext xmlns:c16="http://schemas.microsoft.com/office/drawing/2014/chart" uri="{C3380CC4-5D6E-409C-BE32-E72D297353CC}">
              <c16:uniqueId val="{00000004-691B-47D0-B4B1-94D4E6C8381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1.58</c:v>
                </c:pt>
                <c:pt idx="2">
                  <c:v>#N/A</c:v>
                </c:pt>
                <c:pt idx="3">
                  <c:v>5.3</c:v>
                </c:pt>
                <c:pt idx="4">
                  <c:v>#N/A</c:v>
                </c:pt>
                <c:pt idx="5">
                  <c:v>2.63</c:v>
                </c:pt>
                <c:pt idx="6">
                  <c:v>#N/A</c:v>
                </c:pt>
                <c:pt idx="7">
                  <c:v>2.58</c:v>
                </c:pt>
                <c:pt idx="8">
                  <c:v>#N/A</c:v>
                </c:pt>
                <c:pt idx="9">
                  <c:v>0.97</c:v>
                </c:pt>
              </c:numCache>
            </c:numRef>
          </c:val>
          <c:extLst>
            <c:ext xmlns:c16="http://schemas.microsoft.com/office/drawing/2014/chart" uri="{C3380CC4-5D6E-409C-BE32-E72D297353CC}">
              <c16:uniqueId val="{00000005-691B-47D0-B4B1-94D4E6C8381D}"/>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2.48</c:v>
                </c:pt>
                <c:pt idx="4">
                  <c:v>#N/A</c:v>
                </c:pt>
                <c:pt idx="5">
                  <c:v>2.33</c:v>
                </c:pt>
                <c:pt idx="6">
                  <c:v>#N/A</c:v>
                </c:pt>
                <c:pt idx="7">
                  <c:v>2.17</c:v>
                </c:pt>
                <c:pt idx="8">
                  <c:v>#N/A</c:v>
                </c:pt>
                <c:pt idx="9">
                  <c:v>1.56</c:v>
                </c:pt>
              </c:numCache>
            </c:numRef>
          </c:val>
          <c:extLst>
            <c:ext xmlns:c16="http://schemas.microsoft.com/office/drawing/2014/chart" uri="{C3380CC4-5D6E-409C-BE32-E72D297353CC}">
              <c16:uniqueId val="{00000006-691B-47D0-B4B1-94D4E6C8381D}"/>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#N/A</c:v>
                </c:pt>
                <c:pt idx="5">
                  <c:v>1.4</c:v>
                </c:pt>
                <c:pt idx="6">
                  <c:v>#N/A</c:v>
                </c:pt>
                <c:pt idx="7">
                  <c:v>2.37</c:v>
                </c:pt>
                <c:pt idx="8">
                  <c:v>#N/A</c:v>
                </c:pt>
                <c:pt idx="9">
                  <c:v>3.18</c:v>
                </c:pt>
              </c:numCache>
            </c:numRef>
          </c:val>
          <c:extLst>
            <c:ext xmlns:c16="http://schemas.microsoft.com/office/drawing/2014/chart" uri="{C3380CC4-5D6E-409C-BE32-E72D297353CC}">
              <c16:uniqueId val="{00000007-691B-47D0-B4B1-94D4E6C8381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#N/A</c:v>
                </c:pt>
                <c:pt idx="5">
                  <c:v>3.04</c:v>
                </c:pt>
                <c:pt idx="6">
                  <c:v>#N/A</c:v>
                </c:pt>
                <c:pt idx="7">
                  <c:v>4.2300000000000004</c:v>
                </c:pt>
                <c:pt idx="8">
                  <c:v>#N/A</c:v>
                </c:pt>
                <c:pt idx="9">
                  <c:v>5.51</c:v>
                </c:pt>
              </c:numCache>
            </c:numRef>
          </c:val>
          <c:extLst>
            <c:ext xmlns:c16="http://schemas.microsoft.com/office/drawing/2014/chart" uri="{C3380CC4-5D6E-409C-BE32-E72D297353CC}">
              <c16:uniqueId val="{00000008-691B-47D0-B4B1-94D4E6C8381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3.88</c:v>
                </c:pt>
                <c:pt idx="2">
                  <c:v>#N/A</c:v>
                </c:pt>
                <c:pt idx="3">
                  <c:v>4.4800000000000004</c:v>
                </c:pt>
                <c:pt idx="4">
                  <c:v>#N/A</c:v>
                </c:pt>
                <c:pt idx="5">
                  <c:v>5.57</c:v>
                </c:pt>
                <c:pt idx="6">
                  <c:v>#N/A</c:v>
                </c:pt>
                <c:pt idx="7">
                  <c:v>6.39</c:v>
                </c:pt>
                <c:pt idx="8">
                  <c:v>#N/A</c:v>
                </c:pt>
                <c:pt idx="9">
                  <c:v>6.34</c:v>
                </c:pt>
              </c:numCache>
            </c:numRef>
          </c:val>
          <c:extLst>
            <c:ext xmlns:c16="http://schemas.microsoft.com/office/drawing/2014/chart" uri="{C3380CC4-5D6E-409C-BE32-E72D297353CC}">
              <c16:uniqueId val="{00000009-691B-47D0-B4B1-94D4E6C838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1952</c:v>
                </c:pt>
                <c:pt idx="5">
                  <c:v>1836</c:v>
                </c:pt>
                <c:pt idx="8">
                  <c:v>1824</c:v>
                </c:pt>
                <c:pt idx="11">
                  <c:v>1863</c:v>
                </c:pt>
                <c:pt idx="14">
                  <c:v>1881</c:v>
                </c:pt>
              </c:numCache>
            </c:numRef>
          </c:val>
          <c:extLst>
            <c:ext xmlns:c16="http://schemas.microsoft.com/office/drawing/2014/chart" uri="{C3380CC4-5D6E-409C-BE32-E72D297353CC}">
              <c16:uniqueId val="{00000000-5196-41C7-88E5-12AC8794DA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96-41C7-88E5-12AC8794DA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96-41C7-88E5-12AC8794DA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136</c:v>
                </c:pt>
                <c:pt idx="3">
                  <c:v>136</c:v>
                </c:pt>
                <c:pt idx="6">
                  <c:v>136</c:v>
                </c:pt>
                <c:pt idx="9">
                  <c:v>135</c:v>
                </c:pt>
                <c:pt idx="12">
                  <c:v>133</c:v>
                </c:pt>
              </c:numCache>
            </c:numRef>
          </c:val>
          <c:extLst>
            <c:ext xmlns:c16="http://schemas.microsoft.com/office/drawing/2014/chart" uri="{C3380CC4-5D6E-409C-BE32-E72D297353CC}">
              <c16:uniqueId val="{00000003-5196-41C7-88E5-12AC8794DA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382</c:v>
                </c:pt>
                <c:pt idx="3">
                  <c:v>429</c:v>
                </c:pt>
                <c:pt idx="6">
                  <c:v>272</c:v>
                </c:pt>
                <c:pt idx="9">
                  <c:v>252</c:v>
                </c:pt>
                <c:pt idx="12">
                  <c:v>250</c:v>
                </c:pt>
              </c:numCache>
            </c:numRef>
          </c:val>
          <c:extLst>
            <c:ext xmlns:c16="http://schemas.microsoft.com/office/drawing/2014/chart" uri="{C3380CC4-5D6E-409C-BE32-E72D297353CC}">
              <c16:uniqueId val="{00000004-5196-41C7-88E5-12AC8794DA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96-41C7-88E5-12AC8794DA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96-41C7-88E5-12AC8794DA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2246</c:v>
                </c:pt>
                <c:pt idx="3">
                  <c:v>2072</c:v>
                </c:pt>
                <c:pt idx="6">
                  <c:v>2094</c:v>
                </c:pt>
                <c:pt idx="9">
                  <c:v>2150</c:v>
                </c:pt>
                <c:pt idx="12">
                  <c:v>2187</c:v>
                </c:pt>
              </c:numCache>
            </c:numRef>
          </c:val>
          <c:extLst>
            <c:ext xmlns:c16="http://schemas.microsoft.com/office/drawing/2014/chart" uri="{C3380CC4-5D6E-409C-BE32-E72D297353CC}">
              <c16:uniqueId val="{00000007-5196-41C7-88E5-12AC8794DA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812</c:v>
                </c:pt>
                <c:pt idx="2">
                  <c:v>#N/A</c:v>
                </c:pt>
                <c:pt idx="3">
                  <c:v>#N/A</c:v>
                </c:pt>
                <c:pt idx="4">
                  <c:v>801</c:v>
                </c:pt>
                <c:pt idx="5">
                  <c:v>#N/A</c:v>
                </c:pt>
                <c:pt idx="6">
                  <c:v>#N/A</c:v>
                </c:pt>
                <c:pt idx="7">
                  <c:v>678</c:v>
                </c:pt>
                <c:pt idx="8">
                  <c:v>#N/A</c:v>
                </c:pt>
                <c:pt idx="9">
                  <c:v>#N/A</c:v>
                </c:pt>
                <c:pt idx="10">
                  <c:v>674</c:v>
                </c:pt>
                <c:pt idx="11">
                  <c:v>#N/A</c:v>
                </c:pt>
                <c:pt idx="12">
                  <c:v>#N/A</c:v>
                </c:pt>
                <c:pt idx="13">
                  <c:v>689</c:v>
                </c:pt>
                <c:pt idx="14">
                  <c:v>#N/A</c:v>
                </c:pt>
              </c:numCache>
            </c:numRef>
          </c:val>
          <c:smooth val="0"/>
          <c:extLst>
            <c:ext xmlns:c16="http://schemas.microsoft.com/office/drawing/2014/chart" uri="{C3380CC4-5D6E-409C-BE32-E72D297353CC}">
              <c16:uniqueId val="{00000008-5196-41C7-88E5-12AC8794DA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16087</c:v>
                </c:pt>
                <c:pt idx="5">
                  <c:v>15928</c:v>
                </c:pt>
                <c:pt idx="8">
                  <c:v>16238</c:v>
                </c:pt>
                <c:pt idx="11">
                  <c:v>14882</c:v>
                </c:pt>
                <c:pt idx="14">
                  <c:v>16441</c:v>
                </c:pt>
              </c:numCache>
            </c:numRef>
          </c:val>
          <c:extLst>
            <c:ext xmlns:c16="http://schemas.microsoft.com/office/drawing/2014/chart" uri="{C3380CC4-5D6E-409C-BE32-E72D297353CC}">
              <c16:uniqueId val="{00000000-7E30-4BAC-8BF1-4B54F0F69F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264</c:v>
                </c:pt>
                <c:pt idx="5">
                  <c:v>179</c:v>
                </c:pt>
                <c:pt idx="8">
                  <c:v>143</c:v>
                </c:pt>
                <c:pt idx="11">
                  <c:v>104</c:v>
                </c:pt>
                <c:pt idx="14">
                  <c:v>93</c:v>
                </c:pt>
              </c:numCache>
            </c:numRef>
          </c:val>
          <c:extLst>
            <c:ext xmlns:c16="http://schemas.microsoft.com/office/drawing/2014/chart" uri="{C3380CC4-5D6E-409C-BE32-E72D297353CC}">
              <c16:uniqueId val="{00000001-7E30-4BAC-8BF1-4B54F0F69F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10120</c:v>
                </c:pt>
                <c:pt idx="5">
                  <c:v>10248</c:v>
                </c:pt>
                <c:pt idx="8">
                  <c:v>10657</c:v>
                </c:pt>
                <c:pt idx="11">
                  <c:v>7917</c:v>
                </c:pt>
                <c:pt idx="14">
                  <c:v>7936</c:v>
                </c:pt>
              </c:numCache>
            </c:numRef>
          </c:val>
          <c:extLst>
            <c:ext xmlns:c16="http://schemas.microsoft.com/office/drawing/2014/chart" uri="{C3380CC4-5D6E-409C-BE32-E72D297353CC}">
              <c16:uniqueId val="{00000002-7E30-4BAC-8BF1-4B54F0F69F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30-4BAC-8BF1-4B54F0F69F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30-4BAC-8BF1-4B54F0F69F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E30-4BAC-8BF1-4B54F0F69F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2842</c:v>
                </c:pt>
                <c:pt idx="3">
                  <c:v>2739</c:v>
                </c:pt>
                <c:pt idx="6">
                  <c:v>2625</c:v>
                </c:pt>
                <c:pt idx="9">
                  <c:v>2491</c:v>
                </c:pt>
                <c:pt idx="12">
                  <c:v>2580</c:v>
                </c:pt>
              </c:numCache>
            </c:numRef>
          </c:val>
          <c:extLst>
            <c:ext xmlns:c16="http://schemas.microsoft.com/office/drawing/2014/chart" uri="{C3380CC4-5D6E-409C-BE32-E72D297353CC}">
              <c16:uniqueId val="{00000006-7E30-4BAC-8BF1-4B54F0F69F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1310</c:v>
                </c:pt>
                <c:pt idx="3">
                  <c:v>1166</c:v>
                </c:pt>
                <c:pt idx="6">
                  <c:v>1021</c:v>
                </c:pt>
                <c:pt idx="9">
                  <c:v>870</c:v>
                </c:pt>
                <c:pt idx="12">
                  <c:v>718</c:v>
                </c:pt>
              </c:numCache>
            </c:numRef>
          </c:val>
          <c:extLst>
            <c:ext xmlns:c16="http://schemas.microsoft.com/office/drawing/2014/chart" uri="{C3380CC4-5D6E-409C-BE32-E72D297353CC}">
              <c16:uniqueId val="{00000007-7E30-4BAC-8BF1-4B54F0F69F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3256</c:v>
                </c:pt>
                <c:pt idx="3">
                  <c:v>3194</c:v>
                </c:pt>
                <c:pt idx="6">
                  <c:v>2799</c:v>
                </c:pt>
                <c:pt idx="9">
                  <c:v>2442</c:v>
                </c:pt>
                <c:pt idx="12">
                  <c:v>1997</c:v>
                </c:pt>
              </c:numCache>
            </c:numRef>
          </c:val>
          <c:extLst>
            <c:ext xmlns:c16="http://schemas.microsoft.com/office/drawing/2014/chart" uri="{C3380CC4-5D6E-409C-BE32-E72D297353CC}">
              <c16:uniqueId val="{00000008-7E30-4BAC-8BF1-4B54F0F69F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30-4BAC-8BF1-4B54F0F69F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14631</c:v>
                </c:pt>
                <c:pt idx="3">
                  <c:v>14694</c:v>
                </c:pt>
                <c:pt idx="6">
                  <c:v>14996</c:v>
                </c:pt>
                <c:pt idx="9">
                  <c:v>14414</c:v>
                </c:pt>
                <c:pt idx="12">
                  <c:v>14168</c:v>
                </c:pt>
              </c:numCache>
            </c:numRef>
          </c:val>
          <c:extLst>
            <c:ext xmlns:c16="http://schemas.microsoft.com/office/drawing/2014/chart" uri="{C3380CC4-5D6E-409C-BE32-E72D297353CC}">
              <c16:uniqueId val="{0000000A-7E30-4BAC-8BF1-4B54F0F69F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30-4BAC-8BF1-4B54F0F69F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4967</c:v>
                </c:pt>
                <c:pt idx="1">
                  <c:v>4605</c:v>
                </c:pt>
                <c:pt idx="2">
                  <c:v>4172</c:v>
                </c:pt>
              </c:numCache>
            </c:numRef>
          </c:val>
          <c:extLst>
            <c:ext xmlns:c16="http://schemas.microsoft.com/office/drawing/2014/chart" uri="{C3380CC4-5D6E-409C-BE32-E72D297353CC}">
              <c16:uniqueId val="{00000000-21C8-4DB5-BC7F-A39D9B699F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949</c:v>
                </c:pt>
                <c:pt idx="1">
                  <c:v>991</c:v>
                </c:pt>
                <c:pt idx="2">
                  <c:v>1024</c:v>
                </c:pt>
              </c:numCache>
            </c:numRef>
          </c:val>
          <c:extLst>
            <c:ext xmlns:c16="http://schemas.microsoft.com/office/drawing/2014/chart" uri="{C3380CC4-5D6E-409C-BE32-E72D297353CC}">
              <c16:uniqueId val="{00000001-21C8-4DB5-BC7F-A39D9B699F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6111</c:v>
                </c:pt>
                <c:pt idx="1">
                  <c:v>6106</c:v>
                </c:pt>
                <c:pt idx="2">
                  <c:v>6112</c:v>
                </c:pt>
              </c:numCache>
            </c:numRef>
          </c:val>
          <c:extLst>
            <c:ext xmlns:c16="http://schemas.microsoft.com/office/drawing/2014/chart" uri="{C3380CC4-5D6E-409C-BE32-E72D297353CC}">
              <c16:uniqueId val="{00000002-21C8-4DB5-BC7F-A39D9B699F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実質的な公債費負担額は、令和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年度から令和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にかけて減少しており、改善傾向にある。主な要因は、水道や下水道事業の法適化に伴う一般会計からの繰出金の整理や、公営企業債の償還が進んだことにより、一般会計の実質的な負担額が抑制されたことによる。一方、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年度以降は減少幅が縮小し、横ばい推移に転じている。これは繰入金の減少ペースが鈍化したことによるものであり、今後の施設更新需要の増大が再び負担を押し上げる可能性がある。</a:t>
          </a:r>
        </a:p>
        <a:p>
          <a:r>
            <a:rPr kumimoji="1" lang="ja-JP" altLang="en-US" sz="1300">
              <a:latin typeface="ＭＳ ゴシック" pitchFamily="49" charset="-128"/>
              <a:ea typeface="ＭＳ ゴシック" pitchFamily="49" charset="-128"/>
            </a:rPr>
            <a:t>　また、総返済額の多くが地方交付税で補填されているが、交付税措置のない単独事業等で新規起債を増やした場合には、実質的な負担が急増するおそれがある。将来の財政硬直化を回避するため、引き続き厳格な起債管理が必要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本市においては、将来負担額から充当可能財源等を差し引いた分子が令和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年度から継続してマイナスとなっているため、比率は算定されていない。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の多くを占める地方債残高は、計画的な償還の一方で大型事業の実施により横ばいの推移となっている。しかし、将来の返済財源として見込まれる地方交付税の算入予定額が、地方債残高を上回る規模で推移しており、これが将来負担を実質的に相殺している。</a:t>
          </a:r>
        </a:p>
        <a:p>
          <a:r>
            <a:rPr kumimoji="1" lang="ja-JP" altLang="en-US" sz="1400">
              <a:latin typeface="ＭＳ ゴシック" pitchFamily="49" charset="-128"/>
              <a:ea typeface="ＭＳ ゴシック" pitchFamily="49" charset="-128"/>
            </a:rPr>
            <a:t>　一方で、財政調整基金の取り崩しによる充当可能基金の減少は注視すべき点である。今後は大型事業に伴う地方債残高の動向や基金残高の水準を注視しながら、中長期的な視点での適正な起債管理と、健全な財政運営を維持することが重要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高知県香美市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決算剰余金の積立てや地方債償還に備えた減債基金の積み増し、ふるさと納税による寄附金の受け入れ等を行った。一方、物価高騰に伴う住民支援や人件費の増、交流促進施設や市営住宅等の施設改修、学校や保育園の維持修繕、および防災備蓄品の整備等に各基金を充当した。これらの積立てと活用の差引きにより、基金残高は前年度比で減少となった。これは、新型コロナウイルス感染症対策等に伴う積立期から、行政需要への充当が進む活用期へと局面が変化したことを反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短期的には公共施設の老朽化に伴う長寿命化改修や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DX</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に向けた投資が本格化することから、基金の計画的な活用が必要となる局面が続く見込みである。中長期的には、事務事業の再点検による経費節減を並行して進め、安易に基金に頼るのではなく、積立と活用のバランスを保ちながら持続可能な財政運営に努める。将来の行政需要や不測の事態に備え、標準財政規模に対して適切な基金総額の維持を目標として、財政規律を堅持した適正な残高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・施設等整備基金：市の施設等の整備や、高額な機械備品の調達、災害復旧および大規模な修繕に要する財源を円滑に調整するための基金。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・まちづくり応援基金：ふるさと納税寄附金を適正に管理し、教育、福祉、産業振興等の施策に活用するための基金。</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・動物愛護基金：動物の愛護および管理に関する事業を応援する目的で寄せられた寄附金を適正に管理し、運用するための基金。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不用となった建物や備品の売払代金、運用益等を積み立てた。一方、取り崩しについては、庁舎や給食センター、小中学校、保育園、交流センター等の施設修繕、および議場システムや公用車、測量機器等の備品購入の財源として活用したことにより減少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等による寄附金を受け入れ積み立てた。一方、取り崩しについては、寄附者の意向に沿った教育支援や地域活性化、産業振興等の事業費の財源として活用したことにより減少し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・動物愛護基金：新たに基金を設置し、動物の愛護および管理に関する活動を支援する個人や団体からの寄附金を受け入れ積み立てたことにより増加した。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・施設等整備基金：公共施設マネジメント計画に基づき、老朽化した施設の長寿命化改修や、集約化に伴う整備を計画的に進めるため、適正かつ効率的な活用を図る。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・まちづくり応援基金：寄附者の想いを尊重し、魅力あるまちづくりの実現に向けた各施策に継続的に活用していく。</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・動物愛護基金：寄附者の意向を尊重し、動物の愛護および管理に関する啓発活動や適正飼養の推進など、動物と共生できるまちづくりに向けた事業に継続的に活用していく。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面では、普通交付税が増加したものの、基幹的な自主財源である市税が減収となった。一方、歳出面では、人件費や扶助費等の義務的経費に加え、物価高騰に伴う物件費や、交流促進施設等の改修に係る単独事業費の一般財源負担が増加した。これらの歳出増に対し歳入の伸びが届かず、財源不足を補填するための基金繰入額が積立額を上回ったことにより、前年度と比較して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収支構造が継続した場合、将来的に予算編成に必要な残高を割り込むおそれがある。今後は事務事業の再点検に加え、役職者数や職員定数の見直しによる人件費削減を断行するとともに、自主財源の確保を推進し、健全な残高の回復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措置された臨時財政対策債償還基金費の積み増しや、利付国債の運用益を積み立てたことにより増加した。一方、前年度の再算定により措置された同基金費のうち、当該年度分に相当する額を取り崩した。これらの計画的な積み立てと取り崩しの差引きにより、残高は前年度比で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に基づき、将来の公債費負担の平準化を図るため、財源の状況を精査しながら積立ての要否を判断する。また、今後は繰上償還の実施も検討しており、将来の利子負担軽減を図るとともに、将来世代への負担を抑制する観点から、債務残高の動向を注視しつつ適正な残高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いる。高知県平均を上回り県内では上位に位置するものの、類似団体平均を下回っている。本市は広大な面積を有し、中山間地域のインフラ維持管理等に係る行政需要が高い一方で、少子高齢化の進行により税収の伸びが期待しにくい構造的な課題がある。今後も高い収納率を維持しつつ、企業誘致や移住促進等により、将来にわたる安定的な税収入の確保に向けた基盤づくりを進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193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46990</xdr:rowOff>
    </xdr:from>
    <xdr:to>
      <xdr:col>11</xdr:col>
      <xdr:colOff>31750</xdr:colOff>
      <xdr:row>43</xdr:row>
      <xdr:rowOff>71120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193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82567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昇した。類似団体平均、全国平均および高知県平均をいずれも上回り、財政構造の硬直化が進んでいる。主な要因は、人件費や扶助費等の義務的経費に加え、物価高騰に伴う施設等の維持管理経費が増加したことによる。今後は、現在進行中の大型普通建設事業に伴う将来の公債費の動向を注視しつつ、事務事業の再点検や公共施設マネジメントを徹底し、経常経費の抑制と財源確保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84909</xdr:rowOff>
    </xdr:from>
    <xdr:to>
      <xdr:col>23</xdr:col>
      <xdr:colOff>133350</xdr:colOff>
      <xdr:row>61</xdr:row>
      <xdr:rowOff>122827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43359"/>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149497</xdr:rowOff>
    </xdr:from>
    <xdr:to>
      <xdr:col>19</xdr:col>
      <xdr:colOff>133350</xdr:colOff>
      <xdr:row>61</xdr:row>
      <xdr:rowOff>84909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36497"/>
          <a:ext cx="889000" cy="10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70213</xdr:rowOff>
    </xdr:from>
    <xdr:to>
      <xdr:col>15</xdr:col>
      <xdr:colOff>82550</xdr:colOff>
      <xdr:row>60</xdr:row>
      <xdr:rowOff>149497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5721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70213</xdr:rowOff>
    </xdr:from>
    <xdr:to>
      <xdr:col>11</xdr:col>
      <xdr:colOff>31750</xdr:colOff>
      <xdr:row>61</xdr:row>
      <xdr:rowOff>122827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57213"/>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72027</xdr:rowOff>
    </xdr:from>
    <xdr:to>
      <xdr:col>23</xdr:col>
      <xdr:colOff>184150</xdr:colOff>
      <xdr:row>62</xdr:row>
      <xdr:rowOff>2177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44104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34109</xdr:rowOff>
    </xdr:from>
    <xdr:to>
      <xdr:col>19</xdr:col>
      <xdr:colOff>184150</xdr:colOff>
      <xdr:row>61</xdr:row>
      <xdr:rowOff>135709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120486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98697</xdr:rowOff>
    </xdr:from>
    <xdr:to>
      <xdr:col>15</xdr:col>
      <xdr:colOff>133350</xdr:colOff>
      <xdr:row>61</xdr:row>
      <xdr:rowOff>28847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13624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19413</xdr:rowOff>
    </xdr:from>
    <xdr:to>
      <xdr:col>11</xdr:col>
      <xdr:colOff>82550</xdr:colOff>
      <xdr:row>60</xdr:row>
      <xdr:rowOff>121013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105790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72027</xdr:rowOff>
    </xdr:from>
    <xdr:to>
      <xdr:col>7</xdr:col>
      <xdr:colOff>31750</xdr:colOff>
      <xdr:row>62</xdr:row>
      <xdr:rowOff>2177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158404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270,529</a:t>
          </a:r>
          <a:r>
            <a:rPr kumimoji="1" lang="ja-JP" altLang="en-US" sz="1300">
              <a:latin typeface="ＭＳ Ｐゴシック" panose="020B0600070205080204" pitchFamily="50" charset="-128"/>
              <a:ea typeface="ＭＳ Ｐゴシック" panose="020B0600070205080204" pitchFamily="50" charset="-128"/>
            </a:rPr>
            <a:t>円となり、前年度から増加した。全国平均、高知県平均および類似団体平均をいずれも上回っており、行政コストは高い水準にある。要因は、広大な行政面積を有する合併市として支所機能等の維持により職員数の削減が進まないことや、物価高騰に伴う物件費の増、人事院勧告等による人件費の増が挙げられる。今後は、</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の推進による事務効率化や公共施設マネジメントを徹底し、適正な定員管理と経費抑制によるコストの最適化を図る必要がある。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53060</xdr:rowOff>
    </xdr:from>
    <xdr:to>
      <xdr:col>23</xdr:col>
      <xdr:colOff>133350</xdr:colOff>
      <xdr:row>81</xdr:row>
      <xdr:rowOff>58928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0510"/>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50960</xdr:rowOff>
    </xdr:from>
    <xdr:to>
      <xdr:col>19</xdr:col>
      <xdr:colOff>133350</xdr:colOff>
      <xdr:row>81</xdr:row>
      <xdr:rowOff>53060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8410"/>
          <a:ext cx="8890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50109</xdr:rowOff>
    </xdr:from>
    <xdr:to>
      <xdr:col>15</xdr:col>
      <xdr:colOff>82550</xdr:colOff>
      <xdr:row>81</xdr:row>
      <xdr:rowOff>50960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7559"/>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49447</xdr:rowOff>
    </xdr:from>
    <xdr:to>
      <xdr:col>11</xdr:col>
      <xdr:colOff>31750</xdr:colOff>
      <xdr:row>81</xdr:row>
      <xdr:rowOff>50109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897"/>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8128</xdr:rowOff>
    </xdr:from>
    <xdr:to>
      <xdr:col>23</xdr:col>
      <xdr:colOff>184150</xdr:colOff>
      <xdr:row>81</xdr:row>
      <xdr:rowOff>109728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56405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2260</xdr:rowOff>
    </xdr:from>
    <xdr:to>
      <xdr:col>19</xdr:col>
      <xdr:colOff>184150</xdr:colOff>
      <xdr:row>81</xdr:row>
      <xdr:rowOff>103860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88637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6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xdr:rowOff>
    </xdr:from>
    <xdr:to>
      <xdr:col>15</xdr:col>
      <xdr:colOff>133350</xdr:colOff>
      <xdr:row>81</xdr:row>
      <xdr:rowOff>101760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86537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3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170759</xdr:rowOff>
    </xdr:from>
    <xdr:to>
      <xdr:col>11</xdr:col>
      <xdr:colOff>82550</xdr:colOff>
      <xdr:row>81</xdr:row>
      <xdr:rowOff>100909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85686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170097</xdr:rowOff>
    </xdr:from>
    <xdr:to>
      <xdr:col>7</xdr:col>
      <xdr:colOff>31750</xdr:colOff>
      <xdr:row>81</xdr:row>
      <xdr:rowOff>100247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85024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となり、全国市平均、全国町村平均および類似団体平均をいずれも下回っている。近年は</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の範囲内で安定的に推移しており、給与水準は国と比較して抑制された状態が継続している。今後も給与体系に特段の変化が生じる要因がないため、当面は現在の水準で横ばいに推移するものと見込まれる。引き続き、国の制度や他団体の動向を注視しつつ、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97971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1224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82</xdr:row>
      <xdr:rowOff>115207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1568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64407</xdr:rowOff>
    </xdr:from>
    <xdr:to>
      <xdr:col>64</xdr:col>
      <xdr:colOff>152400</xdr:colOff>
      <xdr:row>82</xdr:row>
      <xdr:rowOff>166007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4734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389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15.08</a:t>
          </a:r>
          <a:r>
            <a:rPr kumimoji="1" lang="ja-JP" altLang="en-US" sz="1300">
              <a:latin typeface="ＭＳ Ｐゴシック" panose="020B0600070205080204" pitchFamily="50" charset="-128"/>
              <a:ea typeface="ＭＳ Ｐゴシック" panose="020B0600070205080204" pitchFamily="50" charset="-128"/>
            </a:rPr>
            <a:t>人となり、全国平均、高知県平均および類似団体平均をいずれも上回っている。これは、広大な行政面積を有し、各施設の統廃合が進んでいないことや、消防分署の設置、各支所機能維持のための職員配置、さらには保育所の運営を直営で行っていることなどが主な要因である。今後は、類似団体内順位も踏まえ、</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の推進による業務効率化や組織体制の最適化を継続的に検討し、適正な定員管理に努める必要がある。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158666</xdr:rowOff>
    </xdr:from>
    <xdr:to>
      <xdr:col>81</xdr:col>
      <xdr:colOff>44450</xdr:colOff>
      <xdr:row>63</xdr:row>
      <xdr:rowOff>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88566"/>
          <a:ext cx="8382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115231</xdr:rowOff>
    </xdr:from>
    <xdr:to>
      <xdr:col>77</xdr:col>
      <xdr:colOff>44450</xdr:colOff>
      <xdr:row>62</xdr:row>
      <xdr:rowOff>158666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5131"/>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111209</xdr:rowOff>
    </xdr:from>
    <xdr:to>
      <xdr:col>72</xdr:col>
      <xdr:colOff>203200</xdr:colOff>
      <xdr:row>62</xdr:row>
      <xdr:rowOff>115231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4110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100754</xdr:rowOff>
    </xdr:from>
    <xdr:to>
      <xdr:col>68</xdr:col>
      <xdr:colOff>152400</xdr:colOff>
      <xdr:row>62</xdr:row>
      <xdr:rowOff>111209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30654"/>
          <a:ext cx="889000" cy="1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120734</xdr:rowOff>
    </xdr:from>
    <xdr:to>
      <xdr:col>81</xdr:col>
      <xdr:colOff>95250</xdr:colOff>
      <xdr:row>63</xdr:row>
      <xdr:rowOff>50884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5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92811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2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107866</xdr:rowOff>
    </xdr:from>
    <xdr:to>
      <xdr:col>77</xdr:col>
      <xdr:colOff>95250</xdr:colOff>
      <xdr:row>63</xdr:row>
      <xdr:rowOff>38016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3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22793</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2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64431</xdr:rowOff>
    </xdr:from>
    <xdr:to>
      <xdr:col>73</xdr:col>
      <xdr:colOff>44450</xdr:colOff>
      <xdr:row>62</xdr:row>
      <xdr:rowOff>166031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150808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8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60409</xdr:rowOff>
    </xdr:from>
    <xdr:to>
      <xdr:col>68</xdr:col>
      <xdr:colOff>203200</xdr:colOff>
      <xdr:row>62</xdr:row>
      <xdr:rowOff>162009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146786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7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49954</xdr:rowOff>
    </xdr:from>
    <xdr:to>
      <xdr:col>64</xdr:col>
      <xdr:colOff>152400</xdr:colOff>
      <xdr:row>62</xdr:row>
      <xdr:rowOff>151554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136331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となり、前年度から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ポイント低下した。高知県平均および類似団体平均をいずれも下回っているが、全国平均との差は依然として存在している。低下の主な要因は、比率を押し上げていた令和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分が算定対象から除外されたことによる。当時は公営企業への繰出金が全額算入されていたが、算定期間の更新に伴いこの影響が解消された。今後は、新たな大型事業による借入の影響で再上昇が見込まれるため、引き続き計画的な地方債管理が必要で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5927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415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5927</xdr:rowOff>
    </xdr:from>
    <xdr:to>
      <xdr:col>77</xdr:col>
      <xdr:colOff>44450</xdr:colOff>
      <xdr:row>37</xdr:row>
      <xdr:rowOff>17992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34957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17992</xdr:rowOff>
    </xdr:from>
    <xdr:to>
      <xdr:col>72</xdr:col>
      <xdr:colOff>203200</xdr:colOff>
      <xdr:row>37</xdr:row>
      <xdr:rowOff>34078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36164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34078</xdr:rowOff>
    </xdr:from>
    <xdr:to>
      <xdr:col>68</xdr:col>
      <xdr:colOff>152400</xdr:colOff>
      <xdr:row>37</xdr:row>
      <xdr:rowOff>36089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7772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118533</xdr:rowOff>
    </xdr:from>
    <xdr:to>
      <xdr:col>81</xdr:col>
      <xdr:colOff>95250</xdr:colOff>
      <xdr:row>37</xdr:row>
      <xdr:rowOff>48683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135060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3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126577</xdr:rowOff>
    </xdr:from>
    <xdr:to>
      <xdr:col>77</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138642</xdr:rowOff>
    </xdr:from>
    <xdr:to>
      <xdr:col>73</xdr:col>
      <xdr:colOff>44450</xdr:colOff>
      <xdr:row>37</xdr:row>
      <xdr:rowOff>68792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154728</xdr:rowOff>
    </xdr:from>
    <xdr:to>
      <xdr:col>68</xdr:col>
      <xdr:colOff>203200</xdr:colOff>
      <xdr:row>37</xdr:row>
      <xdr:rowOff>84878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156739</xdr:rowOff>
    </xdr:from>
    <xdr:to>
      <xdr:col>64</xdr:col>
      <xdr:colOff>152400</xdr:colOff>
      <xdr:row>37</xdr:row>
      <xdr:rowOff>86889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71666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1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等が将来負担額を上回っているため算出されず、数値上は全国や県の平均を下回っている。しかし、実態としては財源不足を補うための財政調整基金の取り崩しが続いており、基金残高の推移を注視する必要がある。今後は、庁舎等建設事業などの大型事業に伴う借入額を考慮し、地方債の発行抑制と計画的な施設整備を並行して進めることで、将来にわたる負担の適正な管理と財政の健全性確保に努める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人件費比率は</a:t>
          </a:r>
          <a:r>
            <a:rPr kumimoji="1" lang="en-US" altLang="ja-JP" sz="1200">
              <a:latin typeface="ＭＳ Ｐゴシック" panose="020B0600070205080204" pitchFamily="50" charset="-128"/>
              <a:ea typeface="ＭＳ Ｐゴシック" panose="020B0600070205080204" pitchFamily="50" charset="-128"/>
            </a:rPr>
            <a:t>35.7%</a:t>
          </a:r>
          <a:r>
            <a:rPr kumimoji="1" lang="ja-JP" altLang="en-US" sz="1200">
              <a:latin typeface="ＭＳ Ｐゴシック" panose="020B0600070205080204" pitchFamily="50" charset="-128"/>
              <a:ea typeface="ＭＳ Ｐゴシック" panose="020B0600070205080204" pitchFamily="50" charset="-128"/>
            </a:rPr>
            <a:t>となり、全国平均、高知県平均および類似団体平均をいずれも上回っている。要因は、制度改正に伴う手当支給に加え、正職員数が平成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年度以降増加傾向にあり、定員目標値を上回っていることにある。また、組織体系に班制を採用していることで役職者数が他団体と比較して多く、コストを押し上げる構造となっている。今後は、</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の推進による業務効率化や組織体系の最適化を継続し、適正な定員管理を通じて比率の抑制に努める必要がある。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115570</xdr:rowOff>
    </xdr:from>
    <xdr:to>
      <xdr:col>24</xdr:col>
      <xdr:colOff>25400</xdr:colOff>
      <xdr:row>40</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80212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37846</xdr:rowOff>
    </xdr:from>
    <xdr:to>
      <xdr:col>19</xdr:col>
      <xdr:colOff>187325</xdr:colOff>
      <xdr:row>39</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7243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5842</xdr:rowOff>
    </xdr:from>
    <xdr:to>
      <xdr:col>15</xdr:col>
      <xdr:colOff>98425</xdr:colOff>
      <xdr:row>39</xdr:row>
      <xdr:rowOff>37846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6923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5842</xdr:rowOff>
    </xdr:from>
    <xdr:to>
      <xdr:col>11</xdr:col>
      <xdr:colOff>9525</xdr:colOff>
      <xdr:row>39</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692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165354</xdr:rowOff>
    </xdr:from>
    <xdr:to>
      <xdr:col>24</xdr:col>
      <xdr:colOff>76200</xdr:colOff>
      <xdr:row>40</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137431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83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158496</xdr:rowOff>
    </xdr:from>
    <xdr:to>
      <xdr:col>15</xdr:col>
      <xdr:colOff>149225</xdr:colOff>
      <xdr:row>39</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73423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126492</xdr:rowOff>
    </xdr:from>
    <xdr:to>
      <xdr:col>11</xdr:col>
      <xdr:colOff>60325</xdr:colOff>
      <xdr:row>39</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41419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14478</xdr:rowOff>
    </xdr:from>
    <xdr:to>
      <xdr:col>6</xdr:col>
      <xdr:colOff>171450</xdr:colOff>
      <xdr:row>39</xdr:row>
      <xdr:rowOff>116078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100855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物件費比率は</a:t>
          </a:r>
          <a:r>
            <a:rPr kumimoji="1" lang="en-US" altLang="ja-JP" sz="1200">
              <a:latin typeface="ＭＳ Ｐゴシック" panose="020B0600070205080204" pitchFamily="50" charset="-128"/>
              <a:ea typeface="ＭＳ Ｐゴシック" panose="020B0600070205080204" pitchFamily="50" charset="-128"/>
            </a:rPr>
            <a:t>14.4%</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昇した。高知県平均および類似団体平均を上回る水準にあるものの、全国平均を下回っている。上昇の主な要因は、予防接種事業における申請者の増加に加え、指定管理施設の管理委託料において、光熱水費等の物価高騰の影響や職員増に伴う経費が増加したことによる。今後は、事務効率化や委託業務の内容を精査するとともに、公共施設マネジメントを通じた維持管理経費の削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930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93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17</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24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36847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扶助費比率は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昇した。全国平均、高知県平均および類似団体平均をいずれも下回っており、相対的に低い水準にある。上昇の主な要因は、障害者総合支援給付費の報酬改定や申請者の増加に伴う医療給付費の増に加え、福祉医療費において財源としていた過疎債ソフト事業の充当額が減少したことによる。今後は、高齢化の進展に伴い扶助費のさらなる増加が見込まれることから、適正な給付に努めるとともに、その推移を注視す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64407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9978</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397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9978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20865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13607</xdr:rowOff>
    </xdr:from>
    <xdr:to>
      <xdr:col>24</xdr:col>
      <xdr:colOff>76200</xdr:colOff>
      <xdr:row>55</xdr:row>
      <xdr:rowOff>115207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30134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130628</xdr:rowOff>
    </xdr:from>
    <xdr:to>
      <xdr:col>15</xdr:col>
      <xdr:colOff>149225</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70955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その他の比率は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た。全国平均、高知県平均および類似団体平均をいずれも上回っている。低下の主な要因は、老人福祉費において一部事務組合負担金が減少したことや、一部経費を臨時的な経費に振り替えたことによるものである。今後は、広大な行政面積に伴う施設等の維持補修費や各特別会計への繰出金の動向を注視し、事務事業の見直しを通じて適正な水準の維持に努め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38100</xdr:rowOff>
    </xdr:from>
    <xdr:to>
      <xdr:col>82</xdr:col>
      <xdr:colOff>107950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2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07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60</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076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61</xdr:row>
      <xdr:rowOff>6350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37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127000</xdr:rowOff>
    </xdr:from>
    <xdr:to>
      <xdr:col>65</xdr:col>
      <xdr:colOff>53975</xdr:colOff>
      <xdr:row>61</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補助費等比率は</a:t>
          </a:r>
          <a:r>
            <a:rPr kumimoji="1" lang="en-US" altLang="ja-JP" sz="1200">
              <a:latin typeface="ＭＳ Ｐゴシック" panose="020B0600070205080204" pitchFamily="50" charset="-128"/>
              <a:ea typeface="ＭＳ Ｐゴシック" panose="020B0600070205080204" pitchFamily="50" charset="-128"/>
            </a:rPr>
            <a:t>7.9%</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低下した。全国平均、高知県平均および類似団体平均をいずれも下回っている。低下の主な要因は、生活保護費国庫負担金過年度清算金の減少に伴う生活保護総務費の減や、公営企業会計に対する支援事業の減額によるものである。今後は、各種補助金の交付目的や費用対効果の検証を継続するとともに、事業の進捗に合わせた適正な予算執行と執行管理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0888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24130</xdr:rowOff>
    </xdr:from>
    <xdr:to>
      <xdr:col>73</xdr:col>
      <xdr:colOff>180975</xdr:colOff>
      <xdr:row>35</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248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56134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248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37338</xdr:rowOff>
    </xdr:from>
    <xdr:to>
      <xdr:col>82</xdr:col>
      <xdr:colOff>158750</xdr:colOff>
      <xdr:row>35</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53865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た。全国平均、高知県平均および類似団体平均をいずれも上回っている。低下の主な要因は、臨時財政対策債の一部償還終了に伴う減少等によるものである。一方で、旧合併特例事業債を活用した大型普通建設事業に係る元金償還が継続しており、公債費は高止まりの状況にある。今後は、新たな借入を計画的に管理し、将来の公債費負担の抑制に努める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45085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9812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37465</xdr:rowOff>
    </xdr:from>
    <xdr:to>
      <xdr:col>19</xdr:col>
      <xdr:colOff>187325</xdr:colOff>
      <xdr:row>75</xdr:row>
      <xdr:rowOff>45085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62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18415</xdr:rowOff>
    </xdr:from>
    <xdr:to>
      <xdr:col>15</xdr:col>
      <xdr:colOff>98425</xdr:colOff>
      <xdr:row>75</xdr:row>
      <xdr:rowOff>37465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771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18415</xdr:rowOff>
    </xdr:from>
    <xdr:to>
      <xdr:col>11</xdr:col>
      <xdr:colOff>9525</xdr:colOff>
      <xdr:row>75</xdr:row>
      <xdr:rowOff>67945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771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160020</xdr:rowOff>
    </xdr:from>
    <xdr:to>
      <xdr:col>24</xdr:col>
      <xdr:colOff>76200</xdr:colOff>
      <xdr:row>75</xdr:row>
      <xdr:rowOff>90170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132097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1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165735</xdr:rowOff>
    </xdr:from>
    <xdr:to>
      <xdr:col>20</xdr:col>
      <xdr:colOff>38100</xdr:colOff>
      <xdr:row>75</xdr:row>
      <xdr:rowOff>95885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80663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39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158115</xdr:rowOff>
    </xdr:from>
    <xdr:to>
      <xdr:col>15</xdr:col>
      <xdr:colOff>149225</xdr:colOff>
      <xdr:row>75</xdr:row>
      <xdr:rowOff>88265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73042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139065</xdr:rowOff>
    </xdr:from>
    <xdr:to>
      <xdr:col>11</xdr:col>
      <xdr:colOff>60325</xdr:colOff>
      <xdr:row>75</xdr:row>
      <xdr:rowOff>69215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53992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17145</xdr:rowOff>
    </xdr:from>
    <xdr:to>
      <xdr:col>6</xdr:col>
      <xdr:colOff>171450</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公債費以外の経常収支比率は</a:t>
          </a:r>
          <a:r>
            <a:rPr kumimoji="1" lang="en-US" altLang="ja-JP" sz="1200">
              <a:latin typeface="ＭＳ Ｐゴシック" panose="020B0600070205080204" pitchFamily="50" charset="-128"/>
              <a:ea typeface="ＭＳ Ｐゴシック" panose="020B0600070205080204" pitchFamily="50" charset="-128"/>
            </a:rPr>
            <a:t>78.4%</a:t>
          </a:r>
          <a:r>
            <a:rPr kumimoji="1" lang="ja-JP" altLang="en-US" sz="1200">
              <a:latin typeface="ＭＳ Ｐゴシック" panose="020B0600070205080204" pitchFamily="50" charset="-128"/>
              <a:ea typeface="ＭＳ Ｐゴシック" panose="020B0600070205080204" pitchFamily="50" charset="-128"/>
            </a:rPr>
            <a:t>となり、前年度から</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ポイント上昇した。高知県平均および類似団体平均をいずれも上回っており、全国平均に近い水準にある。主な要因は、比率の高い人件費に加え、広大な行政面積に伴う施設維持管理費の増加などが挙げられる。今後は、各経費の見直しを確実に実施し、事務事業の再点検や</a:t>
          </a:r>
          <a:r>
            <a:rPr kumimoji="1" lang="en-US" altLang="ja-JP" sz="1200">
              <a:latin typeface="ＭＳ Ｐゴシック" panose="020B0600070205080204" pitchFamily="50" charset="-128"/>
              <a:ea typeface="ＭＳ Ｐゴシック" panose="020B0600070205080204" pitchFamily="50" charset="-128"/>
            </a:rPr>
            <a:t>DX</a:t>
          </a:r>
          <a:r>
            <a:rPr kumimoji="1" lang="ja-JP" altLang="en-US" sz="1200">
              <a:latin typeface="ＭＳ Ｐゴシック" panose="020B0600070205080204" pitchFamily="50" charset="-128"/>
              <a:ea typeface="ＭＳ Ｐゴシック" panose="020B0600070205080204" pitchFamily="50" charset="-128"/>
            </a:rPr>
            <a:t>の推進、公共施設マネジメントを徹底することで、支出の硬直化を抑制し財政の弾力性確保に努める必要がある。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53848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3629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2394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77</xdr:row>
      <xdr:rowOff>37846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800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80061"/>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146575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9642</xdr:rowOff>
    </xdr:from>
    <xdr:to>
      <xdr:col>29</xdr:col>
      <xdr:colOff>127000</xdr:colOff>
      <xdr:row>15</xdr:row>
      <xdr:rowOff>163414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29017"/>
          <a:ext cx="647700" cy="15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163414</xdr:rowOff>
    </xdr:from>
    <xdr:to>
      <xdr:col>26</xdr:col>
      <xdr:colOff>50800</xdr:colOff>
      <xdr:row>16</xdr:row>
      <xdr:rowOff>98196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2789"/>
          <a:ext cx="698500" cy="106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89338</xdr:rowOff>
    </xdr:from>
    <xdr:to>
      <xdr:col>22</xdr:col>
      <xdr:colOff>114300</xdr:colOff>
      <xdr:row>16</xdr:row>
      <xdr:rowOff>98196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2880163"/>
          <a:ext cx="698500" cy="8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89338</xdr:rowOff>
    </xdr:from>
    <xdr:to>
      <xdr:col>18</xdr:col>
      <xdr:colOff>177800</xdr:colOff>
      <xdr:row>16</xdr:row>
      <xdr:rowOff>129105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80163"/>
          <a:ext cx="698500" cy="39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130292</xdr:rowOff>
    </xdr:from>
    <xdr:to>
      <xdr:col>29</xdr:col>
      <xdr:colOff>177800</xdr:colOff>
      <xdr:row>15</xdr:row>
      <xdr:rowOff>60442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78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146819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2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112614</xdr:rowOff>
    </xdr:from>
    <xdr:to>
      <xdr:col>26</xdr:col>
      <xdr:colOff>101600</xdr:colOff>
      <xdr:row>16</xdr:row>
      <xdr:rowOff>42764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1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52941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47396</xdr:rowOff>
    </xdr:from>
    <xdr:to>
      <xdr:col>22</xdr:col>
      <xdr:colOff>165100</xdr:colOff>
      <xdr:row>16</xdr:row>
      <xdr:rowOff>148996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38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159173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0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38538</xdr:rowOff>
    </xdr:from>
    <xdr:to>
      <xdr:col>19</xdr:col>
      <xdr:colOff>38100</xdr:colOff>
      <xdr:row>16</xdr:row>
      <xdr:rowOff>140138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29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150315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9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78305</xdr:rowOff>
    </xdr:from>
    <xdr:to>
      <xdr:col>15</xdr:col>
      <xdr:colOff>101600</xdr:colOff>
      <xdr:row>17</xdr:row>
      <xdr:rowOff>8455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9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18632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3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52287</xdr:rowOff>
    </xdr:from>
    <xdr:to>
      <xdr:col>29</xdr:col>
      <xdr:colOff>127000</xdr:colOff>
      <xdr:row>38</xdr:row>
      <xdr:rowOff>55337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7519887"/>
          <a:ext cx="647700" cy="3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37063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504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55337</xdr:rowOff>
    </xdr:from>
    <xdr:to>
      <xdr:col>26</xdr:col>
      <xdr:colOff>50800</xdr:colOff>
      <xdr:row>38</xdr:row>
      <xdr:rowOff>56235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2937"/>
          <a:ext cx="698500" cy="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41641</xdr:rowOff>
    </xdr:from>
    <xdr:to>
      <xdr:col>22</xdr:col>
      <xdr:colOff>114300</xdr:colOff>
      <xdr:row>38</xdr:row>
      <xdr:rowOff>56235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7509241"/>
          <a:ext cx="698500" cy="1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41229</xdr:rowOff>
    </xdr:from>
    <xdr:to>
      <xdr:col>18</xdr:col>
      <xdr:colOff>177800</xdr:colOff>
      <xdr:row>38</xdr:row>
      <xdr:rowOff>41641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08829"/>
          <a:ext cx="698500" cy="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1487</xdr:rowOff>
    </xdr:from>
    <xdr:to>
      <xdr:col>29</xdr:col>
      <xdr:colOff>177800</xdr:colOff>
      <xdr:row>38</xdr:row>
      <xdr:rowOff>103087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6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189464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31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4537</xdr:rowOff>
    </xdr:from>
    <xdr:to>
      <xdr:col>26</xdr:col>
      <xdr:colOff>101600</xdr:colOff>
      <xdr:row>38</xdr:row>
      <xdr:rowOff>106137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2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90914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5435</xdr:rowOff>
    </xdr:from>
    <xdr:to>
      <xdr:col>22</xdr:col>
      <xdr:colOff>165100</xdr:colOff>
      <xdr:row>38</xdr:row>
      <xdr:rowOff>107035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3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91812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333741</xdr:rowOff>
    </xdr:from>
    <xdr:to>
      <xdr:col>19</xdr:col>
      <xdr:colOff>38100</xdr:colOff>
      <xdr:row>38</xdr:row>
      <xdr:rowOff>92441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5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102618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27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333329</xdr:rowOff>
    </xdr:from>
    <xdr:to>
      <xdr:col>15</xdr:col>
      <xdr:colOff>101600</xdr:colOff>
      <xdr:row>38</xdr:row>
      <xdr:rowOff>92029</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5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102206</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2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157672</xdr:rowOff>
    </xdr:from>
    <xdr:to>
      <xdr:col>24</xdr:col>
      <xdr:colOff>63500</xdr:colOff>
      <xdr:row>33</xdr:row>
      <xdr:rowOff>158021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44072"/>
          <a:ext cx="838200" cy="17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158021</xdr:rowOff>
    </xdr:from>
    <xdr:to>
      <xdr:col>19</xdr:col>
      <xdr:colOff>177800</xdr:colOff>
      <xdr:row>34</xdr:row>
      <xdr:rowOff>98497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15871"/>
          <a:ext cx="889000" cy="11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72851</xdr:rowOff>
    </xdr:from>
    <xdr:to>
      <xdr:col>15</xdr:col>
      <xdr:colOff>50800</xdr:colOff>
      <xdr:row>34</xdr:row>
      <xdr:rowOff>98497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02151"/>
          <a:ext cx="889000" cy="2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72851</xdr:rowOff>
    </xdr:from>
    <xdr:to>
      <xdr:col>10</xdr:col>
      <xdr:colOff>114300</xdr:colOff>
      <xdr:row>34</xdr:row>
      <xdr:rowOff>117036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02151"/>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106872</xdr:rowOff>
    </xdr:from>
    <xdr:to>
      <xdr:col>24</xdr:col>
      <xdr:colOff>114300</xdr:colOff>
      <xdr:row>33</xdr:row>
      <xdr:rowOff>37022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129749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4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107221</xdr:rowOff>
    </xdr:from>
    <xdr:to>
      <xdr:col>20</xdr:col>
      <xdr:colOff>38100</xdr:colOff>
      <xdr:row>34</xdr:row>
      <xdr:rowOff>37371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6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53898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54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47697</xdr:rowOff>
    </xdr:from>
    <xdr:to>
      <xdr:col>15</xdr:col>
      <xdr:colOff>101600</xdr:colOff>
      <xdr:row>34</xdr:row>
      <xdr:rowOff>149297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7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165824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5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22051</xdr:rowOff>
    </xdr:from>
    <xdr:to>
      <xdr:col>10</xdr:col>
      <xdr:colOff>165100</xdr:colOff>
      <xdr:row>34</xdr:row>
      <xdr:rowOff>123651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140178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62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66236</xdr:rowOff>
    </xdr:from>
    <xdr:to>
      <xdr:col>6</xdr:col>
      <xdr:colOff>38100</xdr:colOff>
      <xdr:row>34</xdr:row>
      <xdr:rowOff>167836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12913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7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114553</xdr:rowOff>
    </xdr:from>
    <xdr:to>
      <xdr:col>24</xdr:col>
      <xdr:colOff>63500</xdr:colOff>
      <xdr:row>58</xdr:row>
      <xdr:rowOff>116540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8653"/>
          <a:ext cx="8382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116535</xdr:rowOff>
    </xdr:from>
    <xdr:to>
      <xdr:col>19</xdr:col>
      <xdr:colOff>177800</xdr:colOff>
      <xdr:row>58</xdr:row>
      <xdr:rowOff>116540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063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116535</xdr:rowOff>
    </xdr:from>
    <xdr:to>
      <xdr:col>15</xdr:col>
      <xdr:colOff>50800</xdr:colOff>
      <xdr:row>58</xdr:row>
      <xdr:rowOff>118032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0635"/>
          <a:ext cx="889000" cy="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117768</xdr:rowOff>
    </xdr:from>
    <xdr:to>
      <xdr:col>10</xdr:col>
      <xdr:colOff>114300</xdr:colOff>
      <xdr:row>58</xdr:row>
      <xdr:rowOff>118032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1868"/>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63753</xdr:rowOff>
    </xdr:from>
    <xdr:to>
      <xdr:col>24</xdr:col>
      <xdr:colOff>114300</xdr:colOff>
      <xdr:row>58</xdr:row>
      <xdr:rowOff>165353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23130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65740</xdr:rowOff>
    </xdr:from>
    <xdr:to>
      <xdr:col>20</xdr:col>
      <xdr:colOff>38100</xdr:colOff>
      <xdr:row>58</xdr:row>
      <xdr:rowOff>167340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158467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2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65735</xdr:rowOff>
    </xdr:from>
    <xdr:to>
      <xdr:col>15</xdr:col>
      <xdr:colOff>101600</xdr:colOff>
      <xdr:row>58</xdr:row>
      <xdr:rowOff>167335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158462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67232</xdr:rowOff>
    </xdr:from>
    <xdr:to>
      <xdr:col>10</xdr:col>
      <xdr:colOff>165100</xdr:colOff>
      <xdr:row>58</xdr:row>
      <xdr:rowOff>168832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159959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66968</xdr:rowOff>
    </xdr:from>
    <xdr:to>
      <xdr:col>6</xdr:col>
      <xdr:colOff>38100</xdr:colOff>
      <xdr:row>58</xdr:row>
      <xdr:rowOff>168568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115215</xdr:rowOff>
    </xdr:from>
    <xdr:to>
      <xdr:col>24</xdr:col>
      <xdr:colOff>63500</xdr:colOff>
      <xdr:row>78</xdr:row>
      <xdr:rowOff>118250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88315"/>
          <a:ext cx="8382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102197</xdr:rowOff>
    </xdr:from>
    <xdr:to>
      <xdr:col>19</xdr:col>
      <xdr:colOff>177800</xdr:colOff>
      <xdr:row>78</xdr:row>
      <xdr:rowOff>115215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75297"/>
          <a:ext cx="8890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90805</xdr:rowOff>
    </xdr:from>
    <xdr:to>
      <xdr:col>15</xdr:col>
      <xdr:colOff>50800</xdr:colOff>
      <xdr:row>78</xdr:row>
      <xdr:rowOff>102197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63905"/>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87401</xdr:rowOff>
    </xdr:from>
    <xdr:to>
      <xdr:col>10</xdr:col>
      <xdr:colOff>114300</xdr:colOff>
      <xdr:row>78</xdr:row>
      <xdr:rowOff>90805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60501"/>
          <a:ext cx="889000" cy="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67450</xdr:rowOff>
    </xdr:from>
    <xdr:to>
      <xdr:col>24</xdr:col>
      <xdr:colOff>114300</xdr:colOff>
      <xdr:row>78</xdr:row>
      <xdr:rowOff>169050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153827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64415</xdr:rowOff>
    </xdr:from>
    <xdr:to>
      <xdr:col>20</xdr:col>
      <xdr:colOff>38100</xdr:colOff>
      <xdr:row>78</xdr:row>
      <xdr:rowOff>166015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3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157142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3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51397</xdr:rowOff>
    </xdr:from>
    <xdr:to>
      <xdr:col>15</xdr:col>
      <xdr:colOff>101600</xdr:colOff>
      <xdr:row>78</xdr:row>
      <xdr:rowOff>152997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144124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40005</xdr:rowOff>
    </xdr:from>
    <xdr:to>
      <xdr:col>10</xdr:col>
      <xdr:colOff>165100</xdr:colOff>
      <xdr:row>78</xdr:row>
      <xdr:rowOff>141605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132732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36601</xdr:rowOff>
    </xdr:from>
    <xdr:to>
      <xdr:col>6</xdr:col>
      <xdr:colOff>38100</xdr:colOff>
      <xdr:row>78</xdr:row>
      <xdr:rowOff>138201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0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154728</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8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116565</xdr:rowOff>
    </xdr:from>
    <xdr:to>
      <xdr:col>24</xdr:col>
      <xdr:colOff>63500</xdr:colOff>
      <xdr:row>96</xdr:row>
      <xdr:rowOff>149842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575765"/>
          <a:ext cx="8382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116565</xdr:rowOff>
    </xdr:from>
    <xdr:to>
      <xdr:col>19</xdr:col>
      <xdr:colOff>177800</xdr:colOff>
      <xdr:row>96</xdr:row>
      <xdr:rowOff>124696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75765"/>
          <a:ext cx="8890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99017</xdr:rowOff>
    </xdr:from>
    <xdr:to>
      <xdr:col>15</xdr:col>
      <xdr:colOff>50800</xdr:colOff>
      <xdr:row>96</xdr:row>
      <xdr:rowOff>124696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58217"/>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99017</xdr:rowOff>
    </xdr:from>
    <xdr:to>
      <xdr:col>10</xdr:col>
      <xdr:colOff>114300</xdr:colOff>
      <xdr:row>97</xdr:row>
      <xdr:rowOff>128735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58217"/>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99042</xdr:rowOff>
    </xdr:from>
    <xdr:to>
      <xdr:col>24</xdr:col>
      <xdr:colOff>114300</xdr:colOff>
      <xdr:row>97</xdr:row>
      <xdr:rowOff>29192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77469</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65765</xdr:rowOff>
    </xdr:from>
    <xdr:to>
      <xdr:col>20</xdr:col>
      <xdr:colOff>38100</xdr:colOff>
      <xdr:row>96</xdr:row>
      <xdr:rowOff>167365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158492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6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73896</xdr:rowOff>
    </xdr:from>
    <xdr:to>
      <xdr:col>15</xdr:col>
      <xdr:colOff>101600</xdr:colOff>
      <xdr:row>97</xdr:row>
      <xdr:rowOff>4046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166623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2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48217</xdr:rowOff>
    </xdr:from>
    <xdr:to>
      <xdr:col>10</xdr:col>
      <xdr:colOff>165100</xdr:colOff>
      <xdr:row>96</xdr:row>
      <xdr:rowOff>149817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140944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60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77935</xdr:rowOff>
    </xdr:from>
    <xdr:to>
      <xdr:col>6</xdr:col>
      <xdr:colOff>38100</xdr:colOff>
      <xdr:row>98</xdr:row>
      <xdr:rowOff>8085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170662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0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164657</xdr:rowOff>
    </xdr:from>
    <xdr:to>
      <xdr:col>55</xdr:col>
      <xdr:colOff>0</xdr:colOff>
      <xdr:row>38</xdr:row>
      <xdr:rowOff>2886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508307"/>
          <a:ext cx="8382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155986</xdr:rowOff>
    </xdr:from>
    <xdr:to>
      <xdr:col>50</xdr:col>
      <xdr:colOff>114300</xdr:colOff>
      <xdr:row>38</xdr:row>
      <xdr:rowOff>2886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99636"/>
          <a:ext cx="889000" cy="1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155986</xdr:rowOff>
    </xdr:from>
    <xdr:to>
      <xdr:col>45</xdr:col>
      <xdr:colOff>177800</xdr:colOff>
      <xdr:row>38</xdr:row>
      <xdr:rowOff>27314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99636"/>
          <a:ext cx="889000" cy="4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112568</xdr:rowOff>
    </xdr:from>
    <xdr:to>
      <xdr:col>41</xdr:col>
      <xdr:colOff>50800</xdr:colOff>
      <xdr:row>38</xdr:row>
      <xdr:rowOff>27314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84768"/>
          <a:ext cx="889000" cy="2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113857</xdr:rowOff>
    </xdr:from>
    <xdr:to>
      <xdr:col>55</xdr:col>
      <xdr:colOff>50800</xdr:colOff>
      <xdr:row>38</xdr:row>
      <xdr:rowOff>44007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92284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123536</xdr:rowOff>
    </xdr:from>
    <xdr:to>
      <xdr:col>50</xdr:col>
      <xdr:colOff>165100</xdr:colOff>
      <xdr:row>38</xdr:row>
      <xdr:rowOff>53687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71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44813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105186</xdr:rowOff>
    </xdr:from>
    <xdr:to>
      <xdr:col>46</xdr:col>
      <xdr:colOff>38100</xdr:colOff>
      <xdr:row>38</xdr:row>
      <xdr:rowOff>35336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26463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147964</xdr:rowOff>
    </xdr:from>
    <xdr:to>
      <xdr:col>41</xdr:col>
      <xdr:colOff>101600</xdr:colOff>
      <xdr:row>38</xdr:row>
      <xdr:rowOff>78114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69241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61768</xdr:rowOff>
    </xdr:from>
    <xdr:to>
      <xdr:col>36</xdr:col>
      <xdr:colOff>165100</xdr:colOff>
      <xdr:row>36</xdr:row>
      <xdr:rowOff>163368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3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154495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54122</xdr:rowOff>
    </xdr:from>
    <xdr:to>
      <xdr:col>55</xdr:col>
      <xdr:colOff>0</xdr:colOff>
      <xdr:row>56</xdr:row>
      <xdr:rowOff>139225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55322"/>
          <a:ext cx="838200" cy="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128613</xdr:rowOff>
    </xdr:from>
    <xdr:to>
      <xdr:col>50</xdr:col>
      <xdr:colOff>114300</xdr:colOff>
      <xdr:row>56</xdr:row>
      <xdr:rowOff>139225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58363"/>
          <a:ext cx="889000" cy="18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128613</xdr:rowOff>
    </xdr:from>
    <xdr:to>
      <xdr:col>45</xdr:col>
      <xdr:colOff>177800</xdr:colOff>
      <xdr:row>56</xdr:row>
      <xdr:rowOff>60165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558363"/>
          <a:ext cx="889000" cy="10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60165</xdr:rowOff>
    </xdr:from>
    <xdr:to>
      <xdr:col>41</xdr:col>
      <xdr:colOff>50800</xdr:colOff>
      <xdr:row>56</xdr:row>
      <xdr:rowOff>139599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61365"/>
          <a:ext cx="889000" cy="7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3322</xdr:rowOff>
    </xdr:from>
    <xdr:to>
      <xdr:col>55</xdr:col>
      <xdr:colOff>50800</xdr:colOff>
      <xdr:row>56</xdr:row>
      <xdr:rowOff>104922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0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153199</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8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88425</xdr:rowOff>
    </xdr:from>
    <xdr:to>
      <xdr:col>50</xdr:col>
      <xdr:colOff>165100</xdr:colOff>
      <xdr:row>57</xdr:row>
      <xdr:rowOff>18575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9702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77813</xdr:rowOff>
    </xdr:from>
    <xdr:to>
      <xdr:col>46</xdr:col>
      <xdr:colOff>38100</xdr:colOff>
      <xdr:row>56</xdr:row>
      <xdr:rowOff>7963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24490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9365</xdr:rowOff>
    </xdr:from>
    <xdr:to>
      <xdr:col>41</xdr:col>
      <xdr:colOff>101600</xdr:colOff>
      <xdr:row>56</xdr:row>
      <xdr:rowOff>110965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1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102092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0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88799</xdr:rowOff>
    </xdr:from>
    <xdr:to>
      <xdr:col>36</xdr:col>
      <xdr:colOff>165100</xdr:colOff>
      <xdr:row>57</xdr:row>
      <xdr:rowOff>18949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149671</xdr:rowOff>
    </xdr:from>
    <xdr:to>
      <xdr:col>55</xdr:col>
      <xdr:colOff>0</xdr:colOff>
      <xdr:row>79</xdr:row>
      <xdr:rowOff>38278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22771"/>
          <a:ext cx="838200" cy="6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149671</xdr:rowOff>
    </xdr:from>
    <xdr:to>
      <xdr:col>50</xdr:col>
      <xdr:colOff>114300</xdr:colOff>
      <xdr:row>78</xdr:row>
      <xdr:rowOff>150053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277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150053</xdr:rowOff>
    </xdr:from>
    <xdr:to>
      <xdr:col>45</xdr:col>
      <xdr:colOff>177800</xdr:colOff>
      <xdr:row>79</xdr:row>
      <xdr:rowOff>66951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23153"/>
          <a:ext cx="889000" cy="8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8615</xdr:rowOff>
    </xdr:from>
    <xdr:to>
      <xdr:col>41</xdr:col>
      <xdr:colOff>50800</xdr:colOff>
      <xdr:row>79</xdr:row>
      <xdr:rowOff>66951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53165"/>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158928</xdr:rowOff>
    </xdr:from>
    <xdr:to>
      <xdr:col>55</xdr:col>
      <xdr:colOff>50800</xdr:colOff>
      <xdr:row>79</xdr:row>
      <xdr:rowOff>89078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73855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98871</xdr:rowOff>
    </xdr:from>
    <xdr:to>
      <xdr:col>50</xdr:col>
      <xdr:colOff>165100</xdr:colOff>
      <xdr:row>79</xdr:row>
      <xdr:rowOff>29021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20148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99253</xdr:rowOff>
    </xdr:from>
    <xdr:to>
      <xdr:col>46</xdr:col>
      <xdr:colOff>38100</xdr:colOff>
      <xdr:row>79</xdr:row>
      <xdr:rowOff>29403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20530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6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16151</xdr:rowOff>
    </xdr:from>
    <xdr:to>
      <xdr:col>41</xdr:col>
      <xdr:colOff>101600</xdr:colOff>
      <xdr:row>79</xdr:row>
      <xdr:rowOff>117751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60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108878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5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129265</xdr:rowOff>
    </xdr:from>
    <xdr:to>
      <xdr:col>36</xdr:col>
      <xdr:colOff>165100</xdr:colOff>
      <xdr:row>79</xdr:row>
      <xdr:rowOff>59415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50542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9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141860</xdr:rowOff>
    </xdr:from>
    <xdr:to>
      <xdr:col>55</xdr:col>
      <xdr:colOff>0</xdr:colOff>
      <xdr:row>96</xdr:row>
      <xdr:rowOff>70052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29610"/>
          <a:ext cx="838200" cy="9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31280</xdr:rowOff>
    </xdr:from>
    <xdr:to>
      <xdr:col>50</xdr:col>
      <xdr:colOff>114300</xdr:colOff>
      <xdr:row>96</xdr:row>
      <xdr:rowOff>70052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319030"/>
          <a:ext cx="889000" cy="2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31280</xdr:rowOff>
    </xdr:from>
    <xdr:to>
      <xdr:col>45</xdr:col>
      <xdr:colOff>177800</xdr:colOff>
      <xdr:row>96</xdr:row>
      <xdr:rowOff>46574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319030"/>
          <a:ext cx="889000" cy="18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46574</xdr:rowOff>
    </xdr:from>
    <xdr:to>
      <xdr:col>41</xdr:col>
      <xdr:colOff>50800</xdr:colOff>
      <xdr:row>96</xdr:row>
      <xdr:rowOff>66120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05774"/>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91060</xdr:rowOff>
    </xdr:from>
    <xdr:to>
      <xdr:col>55</xdr:col>
      <xdr:colOff>50800</xdr:colOff>
      <xdr:row>96</xdr:row>
      <xdr:rowOff>21210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7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113937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19252</xdr:rowOff>
    </xdr:from>
    <xdr:to>
      <xdr:col>50</xdr:col>
      <xdr:colOff>165100</xdr:colOff>
      <xdr:row>96</xdr:row>
      <xdr:rowOff>120852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111979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7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151930</xdr:rowOff>
    </xdr:from>
    <xdr:to>
      <xdr:col>46</xdr:col>
      <xdr:colOff>38100</xdr:colOff>
      <xdr:row>95</xdr:row>
      <xdr:rowOff>82080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2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98607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04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167224</xdr:rowOff>
    </xdr:from>
    <xdr:to>
      <xdr:col>41</xdr:col>
      <xdr:colOff>101600</xdr:colOff>
      <xdr:row>96</xdr:row>
      <xdr:rowOff>97374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113901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3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15320</xdr:rowOff>
    </xdr:from>
    <xdr:to>
      <xdr:col>36</xdr:col>
      <xdr:colOff>165100</xdr:colOff>
      <xdr:row>96</xdr:row>
      <xdr:rowOff>116920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133447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52855</xdr:rowOff>
    </xdr:from>
    <xdr:to>
      <xdr:col>85</xdr:col>
      <xdr:colOff>127000</xdr:colOff>
      <xdr:row>39</xdr:row>
      <xdr:rowOff>58345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39405"/>
          <a:ext cx="838200" cy="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58345</xdr:rowOff>
    </xdr:from>
    <xdr:to>
      <xdr:col>81</xdr:col>
      <xdr:colOff>50800</xdr:colOff>
      <xdr:row>39</xdr:row>
      <xdr:rowOff>59265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4895"/>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13186</xdr:rowOff>
    </xdr:from>
    <xdr:to>
      <xdr:col>76</xdr:col>
      <xdr:colOff>114300</xdr:colOff>
      <xdr:row>39</xdr:row>
      <xdr:rowOff>59265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99736"/>
          <a:ext cx="889000" cy="4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3386</xdr:rowOff>
    </xdr:from>
    <xdr:to>
      <xdr:col>71</xdr:col>
      <xdr:colOff>177800</xdr:colOff>
      <xdr:row>39</xdr:row>
      <xdr:rowOff>13186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9936"/>
          <a:ext cx="889000" cy="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2055</xdr:rowOff>
    </xdr:from>
    <xdr:to>
      <xdr:col>85</xdr:col>
      <xdr:colOff>177800</xdr:colOff>
      <xdr:row>39</xdr:row>
      <xdr:rowOff>103655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132882</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7545</xdr:rowOff>
    </xdr:from>
    <xdr:to>
      <xdr:col>81</xdr:col>
      <xdr:colOff>101600</xdr:colOff>
      <xdr:row>39</xdr:row>
      <xdr:rowOff>109145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125672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8465</xdr:rowOff>
    </xdr:from>
    <xdr:to>
      <xdr:col>76</xdr:col>
      <xdr:colOff>165100</xdr:colOff>
      <xdr:row>39</xdr:row>
      <xdr:rowOff>110065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126592</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133836</xdr:rowOff>
    </xdr:from>
    <xdr:to>
      <xdr:col>72</xdr:col>
      <xdr:colOff>38100</xdr:colOff>
      <xdr:row>39</xdr:row>
      <xdr:rowOff>63986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80513</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2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124036</xdr:rowOff>
    </xdr:from>
    <xdr:to>
      <xdr:col>67</xdr:col>
      <xdr:colOff>101600</xdr:colOff>
      <xdr:row>39</xdr:row>
      <xdr:rowOff>54186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70713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108491</xdr:rowOff>
    </xdr:from>
    <xdr:to>
      <xdr:col>85</xdr:col>
      <xdr:colOff>127000</xdr:colOff>
      <xdr:row>77</xdr:row>
      <xdr:rowOff>114522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10141"/>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114522</xdr:rowOff>
    </xdr:from>
    <xdr:to>
      <xdr:col>81</xdr:col>
      <xdr:colOff>50800</xdr:colOff>
      <xdr:row>77</xdr:row>
      <xdr:rowOff>122538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16172"/>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122538</xdr:rowOff>
    </xdr:from>
    <xdr:to>
      <xdr:col>76</xdr:col>
      <xdr:colOff>114300</xdr:colOff>
      <xdr:row>77</xdr:row>
      <xdr:rowOff>126679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24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113037</xdr:rowOff>
    </xdr:from>
    <xdr:to>
      <xdr:col>71</xdr:col>
      <xdr:colOff>177800</xdr:colOff>
      <xdr:row>77</xdr:row>
      <xdr:rowOff>126679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14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57691</xdr:rowOff>
    </xdr:from>
    <xdr:to>
      <xdr:col>85</xdr:col>
      <xdr:colOff>177800</xdr:colOff>
      <xdr:row>77</xdr:row>
      <xdr:rowOff>159291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5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80568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63722</xdr:rowOff>
    </xdr:from>
    <xdr:to>
      <xdr:col>81</xdr:col>
      <xdr:colOff>101600</xdr:colOff>
      <xdr:row>77</xdr:row>
      <xdr:rowOff>165322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10399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0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71738</xdr:rowOff>
    </xdr:from>
    <xdr:to>
      <xdr:col>76</xdr:col>
      <xdr:colOff>165100</xdr:colOff>
      <xdr:row>78</xdr:row>
      <xdr:rowOff>1888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7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18415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4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75879</xdr:rowOff>
    </xdr:from>
    <xdr:to>
      <xdr:col>72</xdr:col>
      <xdr:colOff>38100</xdr:colOff>
      <xdr:row>78</xdr:row>
      <xdr:rowOff>6029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22556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62237</xdr:rowOff>
    </xdr:from>
    <xdr:to>
      <xdr:col>67</xdr:col>
      <xdr:colOff>101600</xdr:colOff>
      <xdr:row>77</xdr:row>
      <xdr:rowOff>163837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6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3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27842</xdr:rowOff>
    </xdr:from>
    <xdr:to>
      <xdr:col>85</xdr:col>
      <xdr:colOff>127000</xdr:colOff>
      <xdr:row>99</xdr:row>
      <xdr:rowOff>32792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01392"/>
          <a:ext cx="838200" cy="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143081</xdr:rowOff>
    </xdr:from>
    <xdr:to>
      <xdr:col>81</xdr:col>
      <xdr:colOff>50800</xdr:colOff>
      <xdr:row>99</xdr:row>
      <xdr:rowOff>32792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45181"/>
          <a:ext cx="889000" cy="6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143081</xdr:rowOff>
    </xdr:from>
    <xdr:to>
      <xdr:col>76</xdr:col>
      <xdr:colOff>114300</xdr:colOff>
      <xdr:row>99</xdr:row>
      <xdr:rowOff>31945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45181"/>
          <a:ext cx="889000" cy="6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31945</xdr:rowOff>
    </xdr:from>
    <xdr:to>
      <xdr:col>71</xdr:col>
      <xdr:colOff>177800</xdr:colOff>
      <xdr:row>99</xdr:row>
      <xdr:rowOff>34103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05495"/>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148492</xdr:rowOff>
    </xdr:from>
    <xdr:to>
      <xdr:col>85</xdr:col>
      <xdr:colOff>177800</xdr:colOff>
      <xdr:row>99</xdr:row>
      <xdr:rowOff>78642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5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63419</xdr:rowOff>
    </xdr:from>
    <xdr:ext cx="469744"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153442</xdr:rowOff>
    </xdr:from>
    <xdr:to>
      <xdr:col>81</xdr:col>
      <xdr:colOff>101600</xdr:colOff>
      <xdr:row>99</xdr:row>
      <xdr:rowOff>83592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5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74719</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704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92281</xdr:rowOff>
    </xdr:from>
    <xdr:to>
      <xdr:col>76</xdr:col>
      <xdr:colOff>165100</xdr:colOff>
      <xdr:row>99</xdr:row>
      <xdr:rowOff>22431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13558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8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152595</xdr:rowOff>
    </xdr:from>
    <xdr:to>
      <xdr:col>72</xdr:col>
      <xdr:colOff>38100</xdr:colOff>
      <xdr:row>99</xdr:row>
      <xdr:rowOff>82745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73872</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704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154753</xdr:rowOff>
    </xdr:from>
    <xdr:to>
      <xdr:col>67</xdr:col>
      <xdr:colOff>101600</xdr:colOff>
      <xdr:row>99</xdr:row>
      <xdr:rowOff>84903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76030</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04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117166</xdr:rowOff>
    </xdr:from>
    <xdr:to>
      <xdr:col>116</xdr:col>
      <xdr:colOff>63500</xdr:colOff>
      <xdr:row>37</xdr:row>
      <xdr:rowOff>129315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60816"/>
          <a:ext cx="838200" cy="1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88363</xdr:rowOff>
    </xdr:from>
    <xdr:to>
      <xdr:col>111</xdr:col>
      <xdr:colOff>177800</xdr:colOff>
      <xdr:row>37</xdr:row>
      <xdr:rowOff>117166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3201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88363</xdr:rowOff>
    </xdr:from>
    <xdr:to>
      <xdr:col>107</xdr:col>
      <xdr:colOff>50800</xdr:colOff>
      <xdr:row>39</xdr:row>
      <xdr:rowOff>69259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32013"/>
          <a:ext cx="889000" cy="32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109296</xdr:rowOff>
    </xdr:from>
    <xdr:to>
      <xdr:col>102</xdr:col>
      <xdr:colOff>114300</xdr:colOff>
      <xdr:row>39</xdr:row>
      <xdr:rowOff>69259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24396"/>
          <a:ext cx="889000" cy="13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78515</xdr:rowOff>
    </xdr:from>
    <xdr:to>
      <xdr:col>116</xdr:col>
      <xdr:colOff>114300</xdr:colOff>
      <xdr:row>38</xdr:row>
      <xdr:rowOff>8665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101392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7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66366</xdr:rowOff>
    </xdr:from>
    <xdr:to>
      <xdr:col>112</xdr:col>
      <xdr:colOff>38100</xdr:colOff>
      <xdr:row>37</xdr:row>
      <xdr:rowOff>167966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13043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8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37563</xdr:rowOff>
    </xdr:from>
    <xdr:to>
      <xdr:col>107</xdr:col>
      <xdr:colOff>101600</xdr:colOff>
      <xdr:row>37</xdr:row>
      <xdr:rowOff>139163</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155690</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67111" y="615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18459</xdr:rowOff>
    </xdr:from>
    <xdr:to>
      <xdr:col>102</xdr:col>
      <xdr:colOff>165100</xdr:colOff>
      <xdr:row>39</xdr:row>
      <xdr:rowOff>120059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111186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9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58496</xdr:rowOff>
    </xdr:from>
    <xdr:to>
      <xdr:col>98</xdr:col>
      <xdr:colOff>38100</xdr:colOff>
      <xdr:row>38</xdr:row>
      <xdr:rowOff>160096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5173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4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43924</xdr:rowOff>
    </xdr:from>
    <xdr:to>
      <xdr:col>116</xdr:col>
      <xdr:colOff>63500</xdr:colOff>
      <xdr:row>59</xdr:row>
      <xdr:rowOff>44206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9474"/>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44206</xdr:rowOff>
    </xdr:from>
    <xdr:to>
      <xdr:col>111</xdr:col>
      <xdr:colOff>177800</xdr:colOff>
      <xdr:row>59</xdr:row>
      <xdr:rowOff>44245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756"/>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44245</xdr:rowOff>
    </xdr:from>
    <xdr:to>
      <xdr:col>107</xdr:col>
      <xdr:colOff>50800</xdr:colOff>
      <xdr:row>59</xdr:row>
      <xdr:rowOff>44267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9795"/>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44267</xdr:rowOff>
    </xdr:from>
    <xdr:to>
      <xdr:col>102</xdr:col>
      <xdr:colOff>114300</xdr:colOff>
      <xdr:row>59</xdr:row>
      <xdr:rowOff>44283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9817"/>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164574</xdr:rowOff>
    </xdr:from>
    <xdr:to>
      <xdr:col>116</xdr:col>
      <xdr:colOff>114300</xdr:colOff>
      <xdr:row>59</xdr:row>
      <xdr:rowOff>94724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13932"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164856</xdr:rowOff>
    </xdr:from>
    <xdr:to>
      <xdr:col>112</xdr:col>
      <xdr:colOff>38100</xdr:colOff>
      <xdr:row>59</xdr:row>
      <xdr:rowOff>95006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86133</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164895</xdr:rowOff>
    </xdr:from>
    <xdr:to>
      <xdr:col>107</xdr:col>
      <xdr:colOff>101600</xdr:colOff>
      <xdr:row>59</xdr:row>
      <xdr:rowOff>95045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86172</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17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164917</xdr:rowOff>
    </xdr:from>
    <xdr:to>
      <xdr:col>102</xdr:col>
      <xdr:colOff>165100</xdr:colOff>
      <xdr:row>59</xdr:row>
      <xdr:rowOff>95067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86194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7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164933</xdr:rowOff>
    </xdr:from>
    <xdr:to>
      <xdr:col>98</xdr:col>
      <xdr:colOff>38100</xdr:colOff>
      <xdr:row>59</xdr:row>
      <xdr:rowOff>95083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86210</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63595</xdr:rowOff>
    </xdr:from>
    <xdr:to>
      <xdr:col>116</xdr:col>
      <xdr:colOff>63500</xdr:colOff>
      <xdr:row>73</xdr:row>
      <xdr:rowOff>111220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57944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63595</xdr:rowOff>
    </xdr:from>
    <xdr:to>
      <xdr:col>111</xdr:col>
      <xdr:colOff>177800</xdr:colOff>
      <xdr:row>74</xdr:row>
      <xdr:rowOff>36296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579445"/>
          <a:ext cx="889000" cy="14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33172</xdr:rowOff>
    </xdr:from>
    <xdr:to>
      <xdr:col>107</xdr:col>
      <xdr:colOff>50800</xdr:colOff>
      <xdr:row>74</xdr:row>
      <xdr:rowOff>36296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206122"/>
          <a:ext cx="889000" cy="5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33172</xdr:rowOff>
    </xdr:from>
    <xdr:to>
      <xdr:col>102</xdr:col>
      <xdr:colOff>114300</xdr:colOff>
      <xdr:row>72</xdr:row>
      <xdr:rowOff>18066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206122"/>
          <a:ext cx="889000" cy="15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60420</xdr:rowOff>
    </xdr:from>
    <xdr:to>
      <xdr:col>116</xdr:col>
      <xdr:colOff>114300</xdr:colOff>
      <xdr:row>73</xdr:row>
      <xdr:rowOff>162020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5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83297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2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12795</xdr:rowOff>
    </xdr:from>
    <xdr:to>
      <xdr:col>112</xdr:col>
      <xdr:colOff>38100</xdr:colOff>
      <xdr:row>73</xdr:row>
      <xdr:rowOff>114395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5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130922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156946</xdr:rowOff>
    </xdr:from>
    <xdr:to>
      <xdr:col>107</xdr:col>
      <xdr:colOff>101600</xdr:colOff>
      <xdr:row>74</xdr:row>
      <xdr:rowOff>87096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103623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4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153822</xdr:rowOff>
    </xdr:from>
    <xdr:to>
      <xdr:col>102</xdr:col>
      <xdr:colOff>165100</xdr:colOff>
      <xdr:row>71</xdr:row>
      <xdr:rowOff>83972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15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100499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19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138716</xdr:rowOff>
    </xdr:from>
    <xdr:to>
      <xdr:col>98</xdr:col>
      <xdr:colOff>38100</xdr:colOff>
      <xdr:row>72</xdr:row>
      <xdr:rowOff>68866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85393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0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一人当たりのコストを全国、高知県、類似団体の各平均と比較すると、人件費、物件費、災害復旧事業費、投資及び出資金、繰出金、普通建設事業費（うち更新整備）および公債費がいずれも上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制度改正に伴う手当支給や人事院勧告による給与改定に加え、広大な行政面積への職員配置や保育所の直営運営、役職者数の多い組織体制等が要因である。普通建設事業費については、全国平均を上回る水準にあるものの、類似団体内平均および高知県平均を下回っており、交流促進施設の改修や健康センター等の単独事業の実施状況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人口減少に伴い一人当たりの負担増が見込まれる中、これらの経費は財政の硬直化を招く要因となっている。今後は、公共施設マネジメントによる施設の統廃合や適正な定員管理、</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推進による事務効率化をさらに加速させ、経費の抑制と財政の弾力性確保に努める必要がある。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高知県香美市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24,667
24,196
537.86
18,847,001
18,657,752
102,095
10,469,333
14,168,334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48641</xdr:rowOff>
    </xdr:from>
    <xdr:to>
      <xdr:col>24</xdr:col>
      <xdr:colOff>63500</xdr:colOff>
      <xdr:row>37</xdr:row>
      <xdr:rowOff>105791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0841"/>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105791</xdr:rowOff>
    </xdr:from>
    <xdr:to>
      <xdr:col>19</xdr:col>
      <xdr:colOff>177800</xdr:colOff>
      <xdr:row>38</xdr:row>
      <xdr:rowOff>22923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49441"/>
          <a:ext cx="889000" cy="8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72263</xdr:rowOff>
    </xdr:from>
    <xdr:to>
      <xdr:col>15</xdr:col>
      <xdr:colOff>50800</xdr:colOff>
      <xdr:row>38</xdr:row>
      <xdr:rowOff>22923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15913"/>
          <a:ext cx="889000" cy="1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72263</xdr:rowOff>
    </xdr:from>
    <xdr:to>
      <xdr:col>10</xdr:col>
      <xdr:colOff>114300</xdr:colOff>
      <xdr:row>37</xdr:row>
      <xdr:rowOff>83884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15913"/>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169291</xdr:rowOff>
    </xdr:from>
    <xdr:to>
      <xdr:col>24</xdr:col>
      <xdr:colOff>114300</xdr:colOff>
      <xdr:row>36</xdr:row>
      <xdr:rowOff>99441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20718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54991</xdr:rowOff>
    </xdr:from>
    <xdr:to>
      <xdr:col>20</xdr:col>
      <xdr:colOff>38100</xdr:colOff>
      <xdr:row>37</xdr:row>
      <xdr:rowOff>156591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143573</xdr:rowOff>
    </xdr:from>
    <xdr:to>
      <xdr:col>15</xdr:col>
      <xdr:colOff>101600</xdr:colOff>
      <xdr:row>38</xdr:row>
      <xdr:rowOff>73723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64850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21463</xdr:rowOff>
    </xdr:from>
    <xdr:to>
      <xdr:col>10</xdr:col>
      <xdr:colOff>165100</xdr:colOff>
      <xdr:row>37</xdr:row>
      <xdr:rowOff>123063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139590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33084</xdr:rowOff>
    </xdr:from>
    <xdr:to>
      <xdr:col>6</xdr:col>
      <xdr:colOff>38100</xdr:colOff>
      <xdr:row>37</xdr:row>
      <xdr:rowOff>134684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61514</xdr:rowOff>
    </xdr:from>
    <xdr:to>
      <xdr:col>24</xdr:col>
      <xdr:colOff>63500</xdr:colOff>
      <xdr:row>58</xdr:row>
      <xdr:rowOff>96815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05614"/>
          <a:ext cx="838200" cy="3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60462</xdr:rowOff>
    </xdr:from>
    <xdr:to>
      <xdr:col>19</xdr:col>
      <xdr:colOff>177800</xdr:colOff>
      <xdr:row>58</xdr:row>
      <xdr:rowOff>96815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4562"/>
          <a:ext cx="889000" cy="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60462</xdr:rowOff>
    </xdr:from>
    <xdr:to>
      <xdr:col>15</xdr:col>
      <xdr:colOff>50800</xdr:colOff>
      <xdr:row>58</xdr:row>
      <xdr:rowOff>83558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4562"/>
          <a:ext cx="889000" cy="2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152408</xdr:rowOff>
    </xdr:from>
    <xdr:to>
      <xdr:col>10</xdr:col>
      <xdr:colOff>114300</xdr:colOff>
      <xdr:row>58</xdr:row>
      <xdr:rowOff>83558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5058"/>
          <a:ext cx="889000" cy="10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10714</xdr:rowOff>
    </xdr:from>
    <xdr:to>
      <xdr:col>24</xdr:col>
      <xdr:colOff>114300</xdr:colOff>
      <xdr:row>58</xdr:row>
      <xdr:rowOff>112314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46015</xdr:rowOff>
    </xdr:from>
    <xdr:to>
      <xdr:col>20</xdr:col>
      <xdr:colOff>38100</xdr:colOff>
      <xdr:row>58</xdr:row>
      <xdr:rowOff>147615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138742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8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9662</xdr:rowOff>
    </xdr:from>
    <xdr:to>
      <xdr:col>15</xdr:col>
      <xdr:colOff>101600</xdr:colOff>
      <xdr:row>58</xdr:row>
      <xdr:rowOff>111262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102389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4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32758</xdr:rowOff>
    </xdr:from>
    <xdr:to>
      <xdr:col>10</xdr:col>
      <xdr:colOff>165100</xdr:colOff>
      <xdr:row>58</xdr:row>
      <xdr:rowOff>134358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125485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101608</xdr:rowOff>
    </xdr:from>
    <xdr:to>
      <xdr:col>6</xdr:col>
      <xdr:colOff>38100</xdr:colOff>
      <xdr:row>58</xdr:row>
      <xdr:rowOff>31758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22885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101831</xdr:rowOff>
    </xdr:from>
    <xdr:to>
      <xdr:col>24</xdr:col>
      <xdr:colOff>63500</xdr:colOff>
      <xdr:row>76</xdr:row>
      <xdr:rowOff>105789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132031"/>
          <a:ext cx="838200" cy="3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101831</xdr:rowOff>
    </xdr:from>
    <xdr:to>
      <xdr:col>19</xdr:col>
      <xdr:colOff>177800</xdr:colOff>
      <xdr:row>76</xdr:row>
      <xdr:rowOff>152995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2031"/>
          <a:ext cx="889000" cy="5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152995</xdr:rowOff>
    </xdr:from>
    <xdr:to>
      <xdr:col>15</xdr:col>
      <xdr:colOff>50800</xdr:colOff>
      <xdr:row>76</xdr:row>
      <xdr:rowOff>153634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83195"/>
          <a:ext cx="8890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153634</xdr:rowOff>
    </xdr:from>
    <xdr:to>
      <xdr:col>10</xdr:col>
      <xdr:colOff>114300</xdr:colOff>
      <xdr:row>77</xdr:row>
      <xdr:rowOff>41458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83834"/>
          <a:ext cx="889000" cy="5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54989</xdr:rowOff>
    </xdr:from>
    <xdr:to>
      <xdr:col>24</xdr:col>
      <xdr:colOff>114300</xdr:colOff>
      <xdr:row>76</xdr:row>
      <xdr:rowOff>156589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77866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3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51031</xdr:rowOff>
    </xdr:from>
    <xdr:to>
      <xdr:col>20</xdr:col>
      <xdr:colOff>38100</xdr:colOff>
      <xdr:row>76</xdr:row>
      <xdr:rowOff>152631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169158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5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102195</xdr:rowOff>
    </xdr:from>
    <xdr:to>
      <xdr:col>15</xdr:col>
      <xdr:colOff>101600</xdr:colOff>
      <xdr:row>77</xdr:row>
      <xdr:rowOff>32345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48872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102834</xdr:rowOff>
    </xdr:from>
    <xdr:to>
      <xdr:col>10</xdr:col>
      <xdr:colOff>165100</xdr:colOff>
      <xdr:row>77</xdr:row>
      <xdr:rowOff>32984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3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49512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0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162108</xdr:rowOff>
    </xdr:from>
    <xdr:to>
      <xdr:col>6</xdr:col>
      <xdr:colOff>38100</xdr:colOff>
      <xdr:row>77</xdr:row>
      <xdr:rowOff>92258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108784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78076</xdr:rowOff>
    </xdr:from>
    <xdr:to>
      <xdr:col>24</xdr:col>
      <xdr:colOff>63500</xdr:colOff>
      <xdr:row>99</xdr:row>
      <xdr:rowOff>80809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1626"/>
          <a:ext cx="838200" cy="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80809</xdr:rowOff>
    </xdr:from>
    <xdr:to>
      <xdr:col>19</xdr:col>
      <xdr:colOff>177800</xdr:colOff>
      <xdr:row>99</xdr:row>
      <xdr:rowOff>81411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7054359"/>
          <a:ext cx="889000" cy="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81411</xdr:rowOff>
    </xdr:from>
    <xdr:to>
      <xdr:col>15</xdr:col>
      <xdr:colOff>50800</xdr:colOff>
      <xdr:row>99</xdr:row>
      <xdr:rowOff>81652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4961"/>
          <a:ext cx="889000" cy="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81652</xdr:rowOff>
    </xdr:from>
    <xdr:to>
      <xdr:col>10</xdr:col>
      <xdr:colOff>114300</xdr:colOff>
      <xdr:row>99</xdr:row>
      <xdr:rowOff>83813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5202"/>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27276</xdr:rowOff>
    </xdr:from>
    <xdr:to>
      <xdr:col>24</xdr:col>
      <xdr:colOff>114300</xdr:colOff>
      <xdr:row>99</xdr:row>
      <xdr:rowOff>128876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30009</xdr:rowOff>
    </xdr:from>
    <xdr:to>
      <xdr:col>20</xdr:col>
      <xdr:colOff>38100</xdr:colOff>
      <xdr:row>99</xdr:row>
      <xdr:rowOff>131609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122736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30611</xdr:rowOff>
    </xdr:from>
    <xdr:to>
      <xdr:col>15</xdr:col>
      <xdr:colOff>101600</xdr:colOff>
      <xdr:row>99</xdr:row>
      <xdr:rowOff>132211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123338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30852</xdr:rowOff>
    </xdr:from>
    <xdr:to>
      <xdr:col>10</xdr:col>
      <xdr:colOff>165100</xdr:colOff>
      <xdr:row>99</xdr:row>
      <xdr:rowOff>132452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123579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33013</xdr:rowOff>
    </xdr:from>
    <xdr:to>
      <xdr:col>6</xdr:col>
      <xdr:colOff>38100</xdr:colOff>
      <xdr:row>99</xdr:row>
      <xdr:rowOff>134613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125740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50571</xdr:rowOff>
    </xdr:from>
    <xdr:to>
      <xdr:col>55</xdr:col>
      <xdr:colOff>0</xdr:colOff>
      <xdr:row>56</xdr:row>
      <xdr:rowOff>55969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51771"/>
          <a:ext cx="8382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50571</xdr:rowOff>
    </xdr:from>
    <xdr:to>
      <xdr:col>50</xdr:col>
      <xdr:colOff>114300</xdr:colOff>
      <xdr:row>56</xdr:row>
      <xdr:rowOff>51156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5177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51156</xdr:rowOff>
    </xdr:from>
    <xdr:to>
      <xdr:col>45</xdr:col>
      <xdr:colOff>177800</xdr:colOff>
      <xdr:row>56</xdr:row>
      <xdr:rowOff>121895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652356"/>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121895</xdr:rowOff>
    </xdr:from>
    <xdr:to>
      <xdr:col>41</xdr:col>
      <xdr:colOff>50800</xdr:colOff>
      <xdr:row>56</xdr:row>
      <xdr:rowOff>133159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23095"/>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5169</xdr:rowOff>
    </xdr:from>
    <xdr:to>
      <xdr:col>55</xdr:col>
      <xdr:colOff>50800</xdr:colOff>
      <xdr:row>56</xdr:row>
      <xdr:rowOff>106769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28046</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4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171221</xdr:rowOff>
    </xdr:from>
    <xdr:to>
      <xdr:col>50</xdr:col>
      <xdr:colOff>165100</xdr:colOff>
      <xdr:row>56</xdr:row>
      <xdr:rowOff>101371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92498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6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356</xdr:rowOff>
    </xdr:from>
    <xdr:to>
      <xdr:col>46</xdr:col>
      <xdr:colOff>38100</xdr:colOff>
      <xdr:row>56</xdr:row>
      <xdr:rowOff>101956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0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118483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37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71095</xdr:rowOff>
    </xdr:from>
    <xdr:to>
      <xdr:col>41</xdr:col>
      <xdr:colOff>101600</xdr:colOff>
      <xdr:row>57</xdr:row>
      <xdr:rowOff>1245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163822</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76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82359</xdr:rowOff>
    </xdr:from>
    <xdr:to>
      <xdr:col>36</xdr:col>
      <xdr:colOff>165100</xdr:colOff>
      <xdr:row>57</xdr:row>
      <xdr:rowOff>12509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8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3636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7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70050</xdr:rowOff>
    </xdr:from>
    <xdr:to>
      <xdr:col>55</xdr:col>
      <xdr:colOff>0</xdr:colOff>
      <xdr:row>78</xdr:row>
      <xdr:rowOff>71422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4315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15818</xdr:rowOff>
    </xdr:from>
    <xdr:to>
      <xdr:col>50</xdr:col>
      <xdr:colOff>114300</xdr:colOff>
      <xdr:row>78</xdr:row>
      <xdr:rowOff>70050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8918"/>
          <a:ext cx="889000" cy="5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152763</xdr:rowOff>
    </xdr:from>
    <xdr:to>
      <xdr:col>45</xdr:col>
      <xdr:colOff>177800</xdr:colOff>
      <xdr:row>78</xdr:row>
      <xdr:rowOff>15818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54413"/>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152763</xdr:rowOff>
    </xdr:from>
    <xdr:to>
      <xdr:col>41</xdr:col>
      <xdr:colOff>50800</xdr:colOff>
      <xdr:row>78</xdr:row>
      <xdr:rowOff>73209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54413"/>
          <a:ext cx="889000" cy="9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20622</xdr:rowOff>
    </xdr:from>
    <xdr:to>
      <xdr:col>55</xdr:col>
      <xdr:colOff>50800</xdr:colOff>
      <xdr:row>78</xdr:row>
      <xdr:rowOff>122222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19250</xdr:rowOff>
    </xdr:from>
    <xdr:to>
      <xdr:col>50</xdr:col>
      <xdr:colOff>165100</xdr:colOff>
      <xdr:row>78</xdr:row>
      <xdr:rowOff>120850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111977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136468</xdr:rowOff>
    </xdr:from>
    <xdr:to>
      <xdr:col>46</xdr:col>
      <xdr:colOff>38100</xdr:colOff>
      <xdr:row>78</xdr:row>
      <xdr:rowOff>66618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57745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101963</xdr:rowOff>
    </xdr:from>
    <xdr:to>
      <xdr:col>41</xdr:col>
      <xdr:colOff>101600</xdr:colOff>
      <xdr:row>78</xdr:row>
      <xdr:rowOff>32113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48640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22409</xdr:rowOff>
    </xdr:from>
    <xdr:to>
      <xdr:col>36</xdr:col>
      <xdr:colOff>165100</xdr:colOff>
      <xdr:row>78</xdr:row>
      <xdr:rowOff>124009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115136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37280</xdr:rowOff>
    </xdr:from>
    <xdr:to>
      <xdr:col>55</xdr:col>
      <xdr:colOff>0</xdr:colOff>
      <xdr:row>97</xdr:row>
      <xdr:rowOff>47658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67930"/>
          <a:ext cx="838200" cy="1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20036</xdr:rowOff>
    </xdr:from>
    <xdr:to>
      <xdr:col>50</xdr:col>
      <xdr:colOff>114300</xdr:colOff>
      <xdr:row>97</xdr:row>
      <xdr:rowOff>37280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50686"/>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20036</xdr:rowOff>
    </xdr:from>
    <xdr:to>
      <xdr:col>45</xdr:col>
      <xdr:colOff>177800</xdr:colOff>
      <xdr:row>97</xdr:row>
      <xdr:rowOff>63576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50686"/>
          <a:ext cx="889000" cy="4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60246</xdr:rowOff>
    </xdr:from>
    <xdr:to>
      <xdr:col>41</xdr:col>
      <xdr:colOff>50800</xdr:colOff>
      <xdr:row>97</xdr:row>
      <xdr:rowOff>63576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9089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168308</xdr:rowOff>
    </xdr:from>
    <xdr:to>
      <xdr:col>55</xdr:col>
      <xdr:colOff>50800</xdr:colOff>
      <xdr:row>97</xdr:row>
      <xdr:rowOff>98458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146735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157930</xdr:rowOff>
    </xdr:from>
    <xdr:to>
      <xdr:col>50</xdr:col>
      <xdr:colOff>165100</xdr:colOff>
      <xdr:row>97</xdr:row>
      <xdr:rowOff>88080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79207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0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140686</xdr:rowOff>
    </xdr:from>
    <xdr:to>
      <xdr:col>46</xdr:col>
      <xdr:colOff>38100</xdr:colOff>
      <xdr:row>97</xdr:row>
      <xdr:rowOff>70836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12776</xdr:rowOff>
    </xdr:from>
    <xdr:to>
      <xdr:col>41</xdr:col>
      <xdr:colOff>101600</xdr:colOff>
      <xdr:row>97</xdr:row>
      <xdr:rowOff>114376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105503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9446</xdr:rowOff>
    </xdr:from>
    <xdr:to>
      <xdr:col>36</xdr:col>
      <xdr:colOff>165100</xdr:colOff>
      <xdr:row>97</xdr:row>
      <xdr:rowOff>111046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102173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3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142186</xdr:rowOff>
    </xdr:from>
    <xdr:to>
      <xdr:col>85</xdr:col>
      <xdr:colOff>127000</xdr:colOff>
      <xdr:row>36</xdr:row>
      <xdr:rowOff>166889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314386"/>
          <a:ext cx="838200" cy="2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142186</xdr:rowOff>
    </xdr:from>
    <xdr:to>
      <xdr:col>81</xdr:col>
      <xdr:colOff>50800</xdr:colOff>
      <xdr:row>36</xdr:row>
      <xdr:rowOff>161417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314386"/>
          <a:ext cx="889000" cy="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96409</xdr:rowOff>
    </xdr:from>
    <xdr:to>
      <xdr:col>76</xdr:col>
      <xdr:colOff>114300</xdr:colOff>
      <xdr:row>36</xdr:row>
      <xdr:rowOff>161417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68609"/>
          <a:ext cx="889000" cy="6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96409</xdr:rowOff>
    </xdr:from>
    <xdr:to>
      <xdr:col>71</xdr:col>
      <xdr:colOff>177800</xdr:colOff>
      <xdr:row>37</xdr:row>
      <xdr:rowOff>4240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68609"/>
          <a:ext cx="889000" cy="7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7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116089</xdr:rowOff>
    </xdr:from>
    <xdr:to>
      <xdr:col>85</xdr:col>
      <xdr:colOff>177800</xdr:colOff>
      <xdr:row>37</xdr:row>
      <xdr:rowOff>46239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138966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3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91386</xdr:rowOff>
    </xdr:from>
    <xdr:to>
      <xdr:col>81</xdr:col>
      <xdr:colOff>101600</xdr:colOff>
      <xdr:row>37</xdr:row>
      <xdr:rowOff>21536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38063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110617</xdr:rowOff>
    </xdr:from>
    <xdr:to>
      <xdr:col>76</xdr:col>
      <xdr:colOff>165100</xdr:colOff>
      <xdr:row>37</xdr:row>
      <xdr:rowOff>40767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57294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5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45609</xdr:rowOff>
    </xdr:from>
    <xdr:to>
      <xdr:col>72</xdr:col>
      <xdr:colOff>38100</xdr:colOff>
      <xdr:row>36</xdr:row>
      <xdr:rowOff>147209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1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163736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9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124890</xdr:rowOff>
    </xdr:from>
    <xdr:to>
      <xdr:col>67</xdr:col>
      <xdr:colOff>101600</xdr:colOff>
      <xdr:row>37</xdr:row>
      <xdr:rowOff>55040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9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71567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7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1717</xdr:rowOff>
    </xdr:from>
    <xdr:to>
      <xdr:col>85</xdr:col>
      <xdr:colOff>127000</xdr:colOff>
      <xdr:row>56</xdr:row>
      <xdr:rowOff>69337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02917"/>
          <a:ext cx="8382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129710</xdr:rowOff>
    </xdr:from>
    <xdr:to>
      <xdr:col>81</xdr:col>
      <xdr:colOff>50800</xdr:colOff>
      <xdr:row>56</xdr:row>
      <xdr:rowOff>69337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388010"/>
          <a:ext cx="889000" cy="2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129710</xdr:rowOff>
    </xdr:from>
    <xdr:to>
      <xdr:col>76</xdr:col>
      <xdr:colOff>114300</xdr:colOff>
      <xdr:row>56</xdr:row>
      <xdr:rowOff>32190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388010"/>
          <a:ext cx="889000" cy="24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32190</xdr:rowOff>
    </xdr:from>
    <xdr:to>
      <xdr:col>71</xdr:col>
      <xdr:colOff>177800</xdr:colOff>
      <xdr:row>56</xdr:row>
      <xdr:rowOff>52763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33390"/>
          <a:ext cx="8890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122367</xdr:rowOff>
    </xdr:from>
    <xdr:to>
      <xdr:col>85</xdr:col>
      <xdr:colOff>177800</xdr:colOff>
      <xdr:row>56</xdr:row>
      <xdr:rowOff>52517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100794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18537</xdr:rowOff>
    </xdr:from>
    <xdr:to>
      <xdr:col>81</xdr:col>
      <xdr:colOff>101600</xdr:colOff>
      <xdr:row>56</xdr:row>
      <xdr:rowOff>120137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111264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78910</xdr:rowOff>
    </xdr:from>
    <xdr:to>
      <xdr:col>76</xdr:col>
      <xdr:colOff>165100</xdr:colOff>
      <xdr:row>55</xdr:row>
      <xdr:rowOff>9060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3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25587</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292795" y="911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152840</xdr:rowOff>
    </xdr:from>
    <xdr:to>
      <xdr:col>72</xdr:col>
      <xdr:colOff>38100</xdr:colOff>
      <xdr:row>56</xdr:row>
      <xdr:rowOff>82990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8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99517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5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1963</xdr:rowOff>
    </xdr:from>
    <xdr:to>
      <xdr:col>67</xdr:col>
      <xdr:colOff>101600</xdr:colOff>
      <xdr:row>56</xdr:row>
      <xdr:rowOff>103563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94690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6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52854</xdr:rowOff>
    </xdr:from>
    <xdr:to>
      <xdr:col>85</xdr:col>
      <xdr:colOff>127000</xdr:colOff>
      <xdr:row>79</xdr:row>
      <xdr:rowOff>58345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97404"/>
          <a:ext cx="8382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58345</xdr:rowOff>
    </xdr:from>
    <xdr:to>
      <xdr:col>81</xdr:col>
      <xdr:colOff>50800</xdr:colOff>
      <xdr:row>79</xdr:row>
      <xdr:rowOff>58942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289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13187</xdr:rowOff>
    </xdr:from>
    <xdr:to>
      <xdr:col>76</xdr:col>
      <xdr:colOff>114300</xdr:colOff>
      <xdr:row>79</xdr:row>
      <xdr:rowOff>58942</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57737"/>
          <a:ext cx="889000" cy="4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3386</xdr:rowOff>
    </xdr:from>
    <xdr:to>
      <xdr:col>71</xdr:col>
      <xdr:colOff>177800</xdr:colOff>
      <xdr:row>79</xdr:row>
      <xdr:rowOff>13187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47936"/>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2054</xdr:rowOff>
    </xdr:from>
    <xdr:to>
      <xdr:col>85</xdr:col>
      <xdr:colOff>177800</xdr:colOff>
      <xdr:row>79</xdr:row>
      <xdr:rowOff>103654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4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132881</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7545</xdr:rowOff>
    </xdr:from>
    <xdr:to>
      <xdr:col>81</xdr:col>
      <xdr:colOff>101600</xdr:colOff>
      <xdr:row>79</xdr:row>
      <xdr:rowOff>109145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125672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8142</xdr:rowOff>
    </xdr:from>
    <xdr:to>
      <xdr:col>76</xdr:col>
      <xdr:colOff>165100</xdr:colOff>
      <xdr:row>79</xdr:row>
      <xdr:rowOff>109742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126269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133837</xdr:rowOff>
    </xdr:from>
    <xdr:to>
      <xdr:col>72</xdr:col>
      <xdr:colOff>38100</xdr:colOff>
      <xdr:row>79</xdr:row>
      <xdr:rowOff>63987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0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80514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8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124036</xdr:rowOff>
    </xdr:from>
    <xdr:to>
      <xdr:col>67</xdr:col>
      <xdr:colOff>101600</xdr:colOff>
      <xdr:row>79</xdr:row>
      <xdr:rowOff>54186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70713</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7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108491</xdr:rowOff>
    </xdr:from>
    <xdr:to>
      <xdr:col>85</xdr:col>
      <xdr:colOff>127000</xdr:colOff>
      <xdr:row>97</xdr:row>
      <xdr:rowOff>114522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39141"/>
          <a:ext cx="8382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114522</xdr:rowOff>
    </xdr:from>
    <xdr:to>
      <xdr:col>81</xdr:col>
      <xdr:colOff>50800</xdr:colOff>
      <xdr:row>97</xdr:row>
      <xdr:rowOff>122538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5172"/>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122538</xdr:rowOff>
    </xdr:from>
    <xdr:to>
      <xdr:col>76</xdr:col>
      <xdr:colOff>114300</xdr:colOff>
      <xdr:row>97</xdr:row>
      <xdr:rowOff>126679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3188"/>
          <a:ext cx="889000" cy="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113037</xdr:rowOff>
    </xdr:from>
    <xdr:to>
      <xdr:col>71</xdr:col>
      <xdr:colOff>177800</xdr:colOff>
      <xdr:row>97</xdr:row>
      <xdr:rowOff>126679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43687"/>
          <a:ext cx="889000" cy="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57691</xdr:rowOff>
    </xdr:from>
    <xdr:to>
      <xdr:col>85</xdr:col>
      <xdr:colOff>177800</xdr:colOff>
      <xdr:row>97</xdr:row>
      <xdr:rowOff>159291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80568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63722</xdr:rowOff>
    </xdr:from>
    <xdr:to>
      <xdr:col>81</xdr:col>
      <xdr:colOff>101600</xdr:colOff>
      <xdr:row>97</xdr:row>
      <xdr:rowOff>165322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10399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71738</xdr:rowOff>
    </xdr:from>
    <xdr:to>
      <xdr:col>76</xdr:col>
      <xdr:colOff>165100</xdr:colOff>
      <xdr:row>98</xdr:row>
      <xdr:rowOff>1888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18415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75879</xdr:rowOff>
    </xdr:from>
    <xdr:to>
      <xdr:col>72</xdr:col>
      <xdr:colOff>38100</xdr:colOff>
      <xdr:row>98</xdr:row>
      <xdr:rowOff>6029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22556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8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62237</xdr:rowOff>
    </xdr:from>
    <xdr:to>
      <xdr:col>67</xdr:col>
      <xdr:colOff>101600</xdr:colOff>
      <xdr:row>97</xdr:row>
      <xdr:rowOff>163837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を全国、高知県、類似団体の各平均と比較すると、議会費、農林水産業費、消防費、災害復旧費および公債費がいずれも上回っている。議会費や消防費が平均を上回る水準にあることは、広大な面積への対応など本市の構造的なコスト高を反映している。</a:t>
          </a:r>
        </a:p>
        <a:p>
          <a:r>
            <a:rPr kumimoji="1" lang="ja-JP" altLang="en-US" sz="1300">
              <a:latin typeface="ＭＳ Ｐゴシック" panose="020B0600070205080204" pitchFamily="50" charset="-128"/>
              <a:ea typeface="ＭＳ Ｐゴシック" panose="020B0600070205080204" pitchFamily="50" charset="-128"/>
            </a:rPr>
            <a:t>　要因として、民生費は児童手当の増や保育所運営の人件費増が主であるが、全国平均および類似団体平均を上回る一方で高知県平均を下回っており、今後の高齢化進展を見据えた持続可能な対応策の検討が必要である。総務費は交流促進施設の改修や定額減税補足給付金等の影響、教育費は指定管理施設の施設修繕や展示更新により、全国平均および高知県平均を上回る水準にある。　衛生費や土木費、商工費については、一部事務組合への負担金の状況や個別施設の改修事業等により、全国平均や類似団体平均を下回るなど、年度ごとの事業進捗が数値に影響している。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全体として、人口減少に伴う一人当たりコストの上昇には引き続き注視が必要であり、事務の効率化や公共施設マネジメントを通じた適正なコスト管理に努める必要がある。</a:t>
          </a:r>
        </a:p>
        <a:p>
          <a:br>
            <a:rPr kumimoji="1" lang="ja-JP" altLang="en-US"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財政調整基金残高は一般的な健全水準を上回り、蓄えは一定の水準にある。一方、実質単年度収支は令和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連続でマイナスとなり、赤字幅が拡大している。これは人件費の増や大型事業、物価高騰等により、基金の取り崩しで収支を補填している状態を示す。基金残高も減少傾向にあり、将来的に財政の柔軟性が損なわれるおそれがある。今後は歳出の適正化と自主財源の確保に向けた取り組みを強化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高知県香美市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全ての会計を通じて連結ベースの赤字は発生しておらず、財政健全化法に基づく早期健全化基準から乖離した安全圏を維持している。連結黒字の構造は令和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年度以降に変化しており、以前は一般会計等の黒字が主な支柱であったが、令和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年度の公営企業法適用以降は水道、下水道、簡易水道の各事業会計が連結黒字の多くを占める構造へとシフトしている。</a:t>
          </a:r>
        </a:p>
        <a:p>
          <a:r>
            <a:rPr kumimoji="1" lang="ja-JP" altLang="en-US" sz="1300">
              <a:latin typeface="ＭＳ ゴシック" pitchFamily="49" charset="-128"/>
              <a:ea typeface="ＭＳ ゴシック" pitchFamily="49" charset="-128"/>
            </a:rPr>
            <a:t>　一方で、一般会計の黒字幅が近年縮小していることは注視すべき点である。人件費の増や物価高騰の影響が収支を圧迫しており、現在の黒字水準が継続するか、中長期的な視点での財政管理が求められる。今後は、各公営企業の経営改善による一般会計からの繰出金の適正化を図り、安定した収支構造の維持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1" Type="http://schemas.openxmlformats.org/officeDocument/2006/relationships/printerSettings" Target="../printerSettings/printerSettings14.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18847001</v>
      </c>
      <c r="BO4" s="449"/>
      <c r="BP4" s="449"/>
      <c r="BQ4" s="449"/>
      <c r="BR4" s="449"/>
      <c r="BS4" s="449"/>
      <c r="BT4" s="449"/>
      <c r="BU4" s="450"/>
      <c r="BV4" s="448">
        <v>18151780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v>
      </c>
      <c r="CU4" s="589"/>
      <c r="CV4" s="589"/>
      <c r="CW4" s="589"/>
      <c r="CX4" s="589"/>
      <c r="CY4" s="589"/>
      <c r="CZ4" s="589"/>
      <c r="DA4" s="590"/>
      <c r="DB4" s="588">
        <v>2.6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18657752</v>
      </c>
      <c r="BO5" s="420"/>
      <c r="BP5" s="420"/>
      <c r="BQ5" s="420"/>
      <c r="BR5" s="420"/>
      <c r="BS5" s="420"/>
      <c r="BT5" s="420"/>
      <c r="BU5" s="421"/>
      <c r="BV5" s="419">
        <v>17771290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98.8</v>
      </c>
      <c r="CU5" s="417"/>
      <c r="CV5" s="417"/>
      <c r="CW5" s="417"/>
      <c r="CX5" s="417"/>
      <c r="CY5" s="417"/>
      <c r="CZ5" s="417"/>
      <c r="DA5" s="418"/>
      <c r="DB5" s="416">
        <v>97.7</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189249</v>
      </c>
      <c r="BO6" s="420"/>
      <c r="BP6" s="420"/>
      <c r="BQ6" s="420"/>
      <c r="BR6" s="420"/>
      <c r="BS6" s="420"/>
      <c r="BT6" s="420"/>
      <c r="BU6" s="421"/>
      <c r="BV6" s="419">
        <v>380490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99</v>
      </c>
      <c r="CU6" s="563"/>
      <c r="CV6" s="563"/>
      <c r="CW6" s="563"/>
      <c r="CX6" s="563"/>
      <c r="CY6" s="563"/>
      <c r="CZ6" s="563"/>
      <c r="DA6" s="564"/>
      <c r="DB6" s="562">
        <v>98.2</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87154</v>
      </c>
      <c r="BO7" s="420"/>
      <c r="BP7" s="420"/>
      <c r="BQ7" s="420"/>
      <c r="BR7" s="420"/>
      <c r="BS7" s="420"/>
      <c r="BT7" s="420"/>
      <c r="BU7" s="421"/>
      <c r="BV7" s="419">
        <v>117175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10469333</v>
      </c>
      <c r="CU7" s="420"/>
      <c r="CV7" s="420"/>
      <c r="CW7" s="420"/>
      <c r="CX7" s="420"/>
      <c r="CY7" s="420"/>
      <c r="CZ7" s="420"/>
      <c r="DA7" s="421"/>
      <c r="DB7" s="419">
        <v>10205154</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102095</v>
      </c>
      <c r="BO8" s="420"/>
      <c r="BP8" s="420"/>
      <c r="BQ8" s="420"/>
      <c r="BR8" s="420"/>
      <c r="BS8" s="420"/>
      <c r="BT8" s="420"/>
      <c r="BU8" s="421"/>
      <c r="BV8" s="419">
        <v>263315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0.31</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26513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-161220</v>
      </c>
      <c r="BO9" s="420"/>
      <c r="BP9" s="420"/>
      <c r="BQ9" s="420"/>
      <c r="BR9" s="420"/>
      <c r="BS9" s="420"/>
      <c r="BT9" s="420"/>
      <c r="BU9" s="421"/>
      <c r="BV9" s="419">
        <v>-2697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16.8</v>
      </c>
      <c r="CU9" s="417"/>
      <c r="CV9" s="417"/>
      <c r="CW9" s="417"/>
      <c r="CX9" s="417"/>
      <c r="CY9" s="417"/>
      <c r="CZ9" s="417"/>
      <c r="DA9" s="418"/>
      <c r="DB9" s="416">
        <v>16.899999999999999</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27513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5583</v>
      </c>
      <c r="BO10" s="420"/>
      <c r="BP10" s="420"/>
      <c r="BQ10" s="420"/>
      <c r="BR10" s="420"/>
      <c r="BS10" s="420"/>
      <c r="BT10" s="420"/>
      <c r="BU10" s="421"/>
      <c r="BV10" s="419">
        <v>5400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24667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570000</v>
      </c>
      <c r="BO12" s="420"/>
      <c r="BP12" s="420"/>
      <c r="BQ12" s="420"/>
      <c r="BR12" s="420"/>
      <c r="BS12" s="420"/>
      <c r="BT12" s="420"/>
      <c r="BU12" s="421"/>
      <c r="BV12" s="419">
        <v>500000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24196</v>
      </c>
      <c r="S13" s="507"/>
      <c r="T13" s="507"/>
      <c r="U13" s="507"/>
      <c r="V13" s="508"/>
      <c r="W13" s="509" t="s">
        <v>131</v>
      </c>
      <c r="X13" s="405"/>
      <c r="Y13" s="405"/>
      <c r="Z13" s="405"/>
      <c r="AA13" s="405"/>
      <c r="AB13" s="406"/>
      <c r="AC13" s="372">
        <v>1911</v>
      </c>
      <c r="AD13" s="373"/>
      <c r="AE13" s="373"/>
      <c r="AF13" s="373"/>
      <c r="AG13" s="374"/>
      <c r="AH13" s="372">
        <v>2282</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-725637</v>
      </c>
      <c r="BO13" s="420"/>
      <c r="BP13" s="420"/>
      <c r="BQ13" s="420"/>
      <c r="BR13" s="420"/>
      <c r="BS13" s="420"/>
      <c r="BT13" s="420"/>
      <c r="BU13" s="421"/>
      <c r="BV13" s="419">
        <v>-497297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25000</v>
      </c>
      <c r="S14" s="507"/>
      <c r="T14" s="507"/>
      <c r="U14" s="507"/>
      <c r="V14" s="508"/>
      <c r="W14" s="510"/>
      <c r="X14" s="408"/>
      <c r="Y14" s="408"/>
      <c r="Z14" s="408"/>
      <c r="AA14" s="408"/>
      <c r="AB14" s="409"/>
      <c r="AC14" s="499">
        <v>16.399999999999999</v>
      </c>
      <c r="AD14" s="500"/>
      <c r="AE14" s="500"/>
      <c r="AF14" s="500"/>
      <c r="AG14" s="501"/>
      <c r="AH14" s="499">
        <v>18.7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24564</v>
      </c>
      <c r="S15" s="507"/>
      <c r="T15" s="507"/>
      <c r="U15" s="507"/>
      <c r="V15" s="508"/>
      <c r="W15" s="509" t="s">
        <v>137</v>
      </c>
      <c r="X15" s="405"/>
      <c r="Y15" s="405"/>
      <c r="Z15" s="405"/>
      <c r="AA15" s="405"/>
      <c r="AB15" s="406"/>
      <c r="AC15" s="372">
        <v>2028</v>
      </c>
      <c r="AD15" s="373"/>
      <c r="AE15" s="373"/>
      <c r="AF15" s="373"/>
      <c r="AG15" s="374"/>
      <c r="AH15" s="372">
        <v>2099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3060600</v>
      </c>
      <c r="BO15" s="449"/>
      <c r="BP15" s="449"/>
      <c r="BQ15" s="449"/>
      <c r="BR15" s="449"/>
      <c r="BS15" s="449"/>
      <c r="BT15" s="449"/>
      <c r="BU15" s="450"/>
      <c r="BV15" s="448">
        <v>2993072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17.5</v>
      </c>
      <c r="AD16" s="500"/>
      <c r="AE16" s="500"/>
      <c r="AF16" s="500"/>
      <c r="AG16" s="501"/>
      <c r="AH16" s="499">
        <v>17.2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9735155</v>
      </c>
      <c r="BO16" s="420"/>
      <c r="BP16" s="420"/>
      <c r="BQ16" s="420"/>
      <c r="BR16" s="420"/>
      <c r="BS16" s="420"/>
      <c r="BT16" s="420"/>
      <c r="BU16" s="421"/>
      <c r="BV16" s="419">
        <v>9443932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7681</v>
      </c>
      <c r="AD17" s="373"/>
      <c r="AE17" s="373"/>
      <c r="AF17" s="373"/>
      <c r="AG17" s="374"/>
      <c r="AH17" s="372">
        <v>7846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3779213</v>
      </c>
      <c r="BO17" s="420"/>
      <c r="BP17" s="420"/>
      <c r="BQ17" s="420"/>
      <c r="BR17" s="420"/>
      <c r="BS17" s="420"/>
      <c r="BT17" s="420"/>
      <c r="BU17" s="421"/>
      <c r="BV17" s="419">
        <v>3705570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537.86</v>
      </c>
      <c r="M18" s="472"/>
      <c r="N18" s="472"/>
      <c r="O18" s="472"/>
      <c r="P18" s="472"/>
      <c r="Q18" s="472"/>
      <c r="R18" s="473"/>
      <c r="S18" s="473"/>
      <c r="T18" s="473"/>
      <c r="U18" s="473"/>
      <c r="V18" s="474"/>
      <c r="W18" s="490"/>
      <c r="X18" s="491"/>
      <c r="Y18" s="491"/>
      <c r="Z18" s="491"/>
      <c r="AA18" s="491"/>
      <c r="AB18" s="515"/>
      <c r="AC18" s="389">
        <v>66.099999999999994</v>
      </c>
      <c r="AD18" s="390"/>
      <c r="AE18" s="390"/>
      <c r="AF18" s="390"/>
      <c r="AG18" s="475"/>
      <c r="AH18" s="389">
        <v>64.2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10435469</v>
      </c>
      <c r="BO18" s="420"/>
      <c r="BP18" s="420"/>
      <c r="BQ18" s="420"/>
      <c r="BR18" s="420"/>
      <c r="BS18" s="420"/>
      <c r="BT18" s="420"/>
      <c r="BU18" s="421"/>
      <c r="BV18" s="419">
        <v>10029681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49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12880785</v>
      </c>
      <c r="BO19" s="420"/>
      <c r="BP19" s="420"/>
      <c r="BQ19" s="420"/>
      <c r="BR19" s="420"/>
      <c r="BS19" s="420"/>
      <c r="BT19" s="420"/>
      <c r="BU19" s="421"/>
      <c r="BV19" s="419">
        <v>12599291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12033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14168334</v>
      </c>
      <c r="BO22" s="449"/>
      <c r="BP22" s="449"/>
      <c r="BQ22" s="449"/>
      <c r="BR22" s="449"/>
      <c r="BS22" s="449"/>
      <c r="BT22" s="449"/>
      <c r="BU22" s="450"/>
      <c r="BV22" s="448">
        <v>14414429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10221027</v>
      </c>
      <c r="BO23" s="420"/>
      <c r="BP23" s="420"/>
      <c r="BQ23" s="420"/>
      <c r="BR23" s="420"/>
      <c r="BS23" s="420"/>
      <c r="BT23" s="420"/>
      <c r="BU23" s="421"/>
      <c r="BV23" s="419">
        <v>9556267</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7400</v>
      </c>
      <c r="R24" s="373"/>
      <c r="S24" s="373"/>
      <c r="T24" s="373"/>
      <c r="U24" s="373"/>
      <c r="V24" s="374"/>
      <c r="W24" s="462"/>
      <c r="X24" s="399"/>
      <c r="Y24" s="400"/>
      <c r="Z24" s="375" t="s">
        <v>162</v>
      </c>
      <c r="AA24" s="376"/>
      <c r="AB24" s="376"/>
      <c r="AC24" s="376"/>
      <c r="AD24" s="376"/>
      <c r="AE24" s="376"/>
      <c r="AF24" s="376"/>
      <c r="AG24" s="377"/>
      <c r="AH24" s="372">
        <v>372</v>
      </c>
      <c r="AI24" s="373"/>
      <c r="AJ24" s="373"/>
      <c r="AK24" s="373"/>
      <c r="AL24" s="374"/>
      <c r="AM24" s="372">
        <v>1116000</v>
      </c>
      <c r="AN24" s="373"/>
      <c r="AO24" s="373"/>
      <c r="AP24" s="373"/>
      <c r="AQ24" s="373"/>
      <c r="AR24" s="374"/>
      <c r="AS24" s="372">
        <v>3000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11815144</v>
      </c>
      <c r="BO24" s="420"/>
      <c r="BP24" s="420"/>
      <c r="BQ24" s="420"/>
      <c r="BR24" s="420"/>
      <c r="BS24" s="420"/>
      <c r="BT24" s="420"/>
      <c r="BU24" s="421"/>
      <c r="BV24" s="419">
        <v>11619408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6150</v>
      </c>
      <c r="R25" s="373"/>
      <c r="S25" s="373"/>
      <c r="T25" s="373"/>
      <c r="U25" s="373"/>
      <c r="V25" s="374"/>
      <c r="W25" s="462"/>
      <c r="X25" s="399"/>
      <c r="Y25" s="400"/>
      <c r="Z25" s="375" t="s">
        <v>165</v>
      </c>
      <c r="AA25" s="376"/>
      <c r="AB25" s="376"/>
      <c r="AC25" s="376"/>
      <c r="AD25" s="376"/>
      <c r="AE25" s="376"/>
      <c r="AF25" s="376"/>
      <c r="AG25" s="377"/>
      <c r="AH25" s="372">
        <v>60</v>
      </c>
      <c r="AI25" s="373"/>
      <c r="AJ25" s="373"/>
      <c r="AK25" s="373"/>
      <c r="AL25" s="374"/>
      <c r="AM25" s="372">
        <v>179700</v>
      </c>
      <c r="AN25" s="373"/>
      <c r="AO25" s="373"/>
      <c r="AP25" s="373"/>
      <c r="AQ25" s="373"/>
      <c r="AR25" s="374"/>
      <c r="AS25" s="372">
        <v>2995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2836840</v>
      </c>
      <c r="BO25" s="449"/>
      <c r="BP25" s="449"/>
      <c r="BQ25" s="449"/>
      <c r="BR25" s="449"/>
      <c r="BS25" s="449"/>
      <c r="BT25" s="449"/>
      <c r="BU25" s="450"/>
      <c r="BV25" s="448">
        <v>2161154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5810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21376</v>
      </c>
      <c r="AN26" s="373"/>
      <c r="AO26" s="373"/>
      <c r="AP26" s="373"/>
      <c r="AQ26" s="373"/>
      <c r="AR26" s="374"/>
      <c r="AS26" s="372">
        <v>2672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3900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287679</v>
      </c>
      <c r="BO27" s="454"/>
      <c r="BP27" s="454"/>
      <c r="BQ27" s="454"/>
      <c r="BR27" s="454"/>
      <c r="BS27" s="454"/>
      <c r="BT27" s="454"/>
      <c r="BU27" s="455"/>
      <c r="BV27" s="453">
        <v>287679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3300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4172168</v>
      </c>
      <c r="BO28" s="449"/>
      <c r="BP28" s="449"/>
      <c r="BQ28" s="449"/>
      <c r="BR28" s="449"/>
      <c r="BS28" s="449"/>
      <c r="BT28" s="449"/>
      <c r="BU28" s="450"/>
      <c r="BV28" s="448">
        <v>4604927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18</v>
      </c>
      <c r="M29" s="373"/>
      <c r="N29" s="373"/>
      <c r="O29" s="373"/>
      <c r="P29" s="374"/>
      <c r="Q29" s="372">
        <v>2850</v>
      </c>
      <c r="R29" s="373"/>
      <c r="S29" s="373"/>
      <c r="T29" s="373"/>
      <c r="U29" s="373"/>
      <c r="V29" s="374"/>
      <c r="W29" s="463"/>
      <c r="X29" s="464"/>
      <c r="Y29" s="465"/>
      <c r="Z29" s="375" t="s">
        <v>177</v>
      </c>
      <c r="AA29" s="376"/>
      <c r="AB29" s="376"/>
      <c r="AC29" s="376"/>
      <c r="AD29" s="376"/>
      <c r="AE29" s="376"/>
      <c r="AF29" s="376"/>
      <c r="AG29" s="377"/>
      <c r="AH29" s="372">
        <v>372</v>
      </c>
      <c r="AI29" s="373"/>
      <c r="AJ29" s="373"/>
      <c r="AK29" s="373"/>
      <c r="AL29" s="374"/>
      <c r="AM29" s="372">
        <v>1116000</v>
      </c>
      <c r="AN29" s="373"/>
      <c r="AO29" s="373"/>
      <c r="AP29" s="373"/>
      <c r="AQ29" s="373"/>
      <c r="AR29" s="374"/>
      <c r="AS29" s="372">
        <v>3000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1023825</v>
      </c>
      <c r="BO29" s="420"/>
      <c r="BP29" s="420"/>
      <c r="BQ29" s="420"/>
      <c r="BR29" s="420"/>
      <c r="BS29" s="420"/>
      <c r="BT29" s="420"/>
      <c r="BU29" s="421"/>
      <c r="BV29" s="419">
        <v>991038</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6111676</v>
      </c>
      <c r="BO30" s="454"/>
      <c r="BP30" s="454"/>
      <c r="BQ30" s="454"/>
      <c r="BR30" s="454"/>
      <c r="BS30" s="454"/>
      <c r="BT30" s="454"/>
      <c r="BU30" s="455"/>
      <c r="BV30" s="453">
        <v>6106358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香南香美衛生組合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介護保険特別会計（保険事業勘定）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香南斎場組合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介護保険特別会計（介護サービス事業勘定）</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香南香美老人ホーム組合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香南香美老人ホーム組合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香南清掃組合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こうち人づくり広域連合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高知県市町村総合事務組合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高知県市町村総合事務組合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高知県後期高齢者医療広域連合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高知県後期高齢者医療広域連合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tZDsLqyZtWUAWst6n49i0uHvUwbcRbeNFHiJg1dYJju2imvvwkFVu1H7V4I7aoQjQ22cwO1CTGJmT+3Q2tHJQ==" saltValue="w93SY0KfQXSke8a5BG9n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3.88</v>
      </c>
      <c r="G34" s="33">
        <v>4.4800000000000004</v>
      </c>
      <c r="H34" s="33">
        <v>5.57</v>
      </c>
      <c r="I34" s="33">
        <v>6.39</v>
      </c>
      <c r="J34" s="34">
        <v>6.34</v>
      </c>
      <c r="K34" s="22"/>
      <c r="L34" s="22"/>
      <c r="M34" s="22"/>
      <c r="N34" s="22"/>
      <c r="O34" s="22"/>
      <c r="P34" s="22"/>
    </row>
    <row r="35" spans="1:16" ht="39" customHeight="1" x14ac:dyDescent="0.15">
      <c r="A35" s="22"/>
      <c r="B35" s="35"/>
      <c r="C35" s="1145" t="s">
        <v>535</v>
      </c>
      <c r="D35" s="1146"/>
      <c r="E35" s="1147"/>
      <c r="F35" s="36" t="s">
        <v>488</v>
      </c>
      <c r="G35" s="37" t="s">
        <v>488</v>
      </c>
      <c r="H35" s="37">
        <v>3.04</v>
      </c>
      <c r="I35" s="37">
        <v>4.2300000000000004</v>
      </c>
      <c r="J35" s="38">
        <v>5.51</v>
      </c>
      <c r="K35" s="22"/>
      <c r="L35" s="22"/>
      <c r="M35" s="22"/>
      <c r="N35" s="22"/>
      <c r="O35" s="22"/>
      <c r="P35" s="22"/>
    </row>
    <row r="36" spans="1:16" ht="39" customHeight="1" x14ac:dyDescent="0.15">
      <c r="A36" s="22"/>
      <c r="B36" s="35"/>
      <c r="C36" s="1145" t="s">
        <v>536</v>
      </c>
      <c r="D36" s="1146"/>
      <c r="E36" s="1147"/>
      <c r="F36" s="36" t="s">
        <v>488</v>
      </c>
      <c r="G36" s="37" t="s">
        <v>488</v>
      </c>
      <c r="H36" s="37">
        <v>1.4</v>
      </c>
      <c r="I36" s="37">
        <v>2.37</v>
      </c>
      <c r="J36" s="38">
        <v>3.18</v>
      </c>
      <c r="K36" s="22"/>
      <c r="L36" s="22"/>
      <c r="M36" s="22"/>
      <c r="N36" s="22"/>
      <c r="O36" s="22"/>
      <c r="P36" s="22"/>
    </row>
    <row r="37" spans="1:16" ht="39" customHeight="1" x14ac:dyDescent="0.15">
      <c r="A37" s="22"/>
      <c r="B37" s="35"/>
      <c r="C37" s="1145" t="s">
        <v>537</v>
      </c>
      <c r="D37" s="1146"/>
      <c r="E37" s="1147"/>
      <c r="F37" s="36">
        <v>0.42</v>
      </c>
      <c r="G37" s="37">
        <v>2.48</v>
      </c>
      <c r="H37" s="37">
        <v>2.33</v>
      </c>
      <c r="I37" s="37">
        <v>2.17</v>
      </c>
      <c r="J37" s="38">
        <v>1.56</v>
      </c>
      <c r="K37" s="22"/>
      <c r="L37" s="22"/>
      <c r="M37" s="22"/>
      <c r="N37" s="22"/>
      <c r="O37" s="22"/>
      <c r="P37" s="22"/>
    </row>
    <row r="38" spans="1:16" ht="39" customHeight="1" x14ac:dyDescent="0.15">
      <c r="A38" s="22"/>
      <c r="B38" s="35"/>
      <c r="C38" s="1145" t="s">
        <v>538</v>
      </c>
      <c r="D38" s="1146"/>
      <c r="E38" s="1147"/>
      <c r="F38" s="36">
        <v>1.58</v>
      </c>
      <c r="G38" s="37">
        <v>5.3</v>
      </c>
      <c r="H38" s="37">
        <v>2.63</v>
      </c>
      <c r="I38" s="37">
        <v>2.58</v>
      </c>
      <c r="J38" s="38">
        <v>0.97</v>
      </c>
      <c r="K38" s="22"/>
      <c r="L38" s="22"/>
      <c r="M38" s="22"/>
      <c r="N38" s="22"/>
      <c r="O38" s="22"/>
      <c r="P38" s="22"/>
    </row>
    <row r="39" spans="1:16" ht="39" customHeight="1" x14ac:dyDescent="0.15">
      <c r="A39" s="22"/>
      <c r="B39" s="35"/>
      <c r="C39" s="1145" t="s">
        <v>539</v>
      </c>
      <c r="D39" s="1146"/>
      <c r="E39" s="1147"/>
      <c r="F39" s="36">
        <v>0.08</v>
      </c>
      <c r="G39" s="37">
        <v>0.41</v>
      </c>
      <c r="H39" s="37">
        <v>0.17</v>
      </c>
      <c r="I39" s="37">
        <v>0.41</v>
      </c>
      <c r="J39" s="38">
        <v>0.38</v>
      </c>
      <c r="K39" s="22"/>
      <c r="L39" s="22"/>
      <c r="M39" s="22"/>
      <c r="N39" s="22"/>
      <c r="O39" s="22"/>
      <c r="P39" s="22"/>
    </row>
    <row r="40" spans="1:16" ht="39" customHeight="1" x14ac:dyDescent="0.15">
      <c r="A40" s="22"/>
      <c r="B40" s="35"/>
      <c r="C40" s="1145" t="s">
        <v>540</v>
      </c>
      <c r="D40" s="1146"/>
      <c r="E40" s="1147"/>
      <c r="F40" s="36">
        <v>0.11</v>
      </c>
      <c r="G40" s="37">
        <v>0.12</v>
      </c>
      <c r="H40" s="37">
        <v>0.11</v>
      </c>
      <c r="I40" s="37">
        <v>0.06</v>
      </c>
      <c r="J40" s="38">
        <v>0.12</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0.03</v>
      </c>
      <c r="G43" s="42">
        <v>2.64</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AY8/v7XJAP3SpsqCeifK5oG1ptGE2Eon6VlxQpKH23Ef5LqNjN6PnVt5ipb3Yn6k3BC+Jg8zoVHbx04xhYDPw==" saltValue="U4ZTtPy8CorRTyqqvk8v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activeCell="M46" sqref="M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2246</v>
      </c>
      <c r="L45" s="60">
        <v>2072</v>
      </c>
      <c r="M45" s="60">
        <v>2094</v>
      </c>
      <c r="N45" s="60">
        <v>2150</v>
      </c>
      <c r="O45" s="61">
        <v>2187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382</v>
      </c>
      <c r="L48" s="64">
        <v>429</v>
      </c>
      <c r="M48" s="64">
        <v>272</v>
      </c>
      <c r="N48" s="64">
        <v>252</v>
      </c>
      <c r="O48" s="65">
        <v>250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136</v>
      </c>
      <c r="L49" s="64">
        <v>136</v>
      </c>
      <c r="M49" s="64">
        <v>136</v>
      </c>
      <c r="N49" s="64">
        <v>135</v>
      </c>
      <c r="O49" s="65">
        <v>133</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1952</v>
      </c>
      <c r="L52" s="64">
        <v>1836</v>
      </c>
      <c r="M52" s="64">
        <v>1824</v>
      </c>
      <c r="N52" s="64">
        <v>1863</v>
      </c>
      <c r="O52" s="65">
        <v>1881</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812</v>
      </c>
      <c r="L53" s="69">
        <v>801</v>
      </c>
      <c r="M53" s="69">
        <v>678</v>
      </c>
      <c r="N53" s="69">
        <v>674</v>
      </c>
      <c r="O53" s="70">
        <v>689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bhxY4GklFLeyCTwr/OrJAKLFd5Ard8MAIgA+HqEI8PZrRmrtAMFHavF1MLqZ1vM0c7g+EO6ewGMzo5pyMQzVQ==" saltValue="Xb/EM8wpqNyXNRe19xfn5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election activeCell="S4" sqref="S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14631</v>
      </c>
      <c r="J41" s="344">
        <v>14694</v>
      </c>
      <c r="K41" s="344">
        <v>14996</v>
      </c>
      <c r="L41" s="344">
        <v>14414</v>
      </c>
      <c r="M41" s="345">
        <v>14168</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3256</v>
      </c>
      <c r="J43" s="347">
        <v>3194</v>
      </c>
      <c r="K43" s="347">
        <v>2799</v>
      </c>
      <c r="L43" s="347">
        <v>2442</v>
      </c>
      <c r="M43" s="348">
        <v>1997</v>
      </c>
    </row>
    <row r="44" spans="2:13" ht="27.75" customHeight="1" x14ac:dyDescent="0.15">
      <c r="B44" s="1186"/>
      <c r="C44" s="1187"/>
      <c r="D44" s="106"/>
      <c r="E44" s="1190" t="s">
        <v>34</v>
      </c>
      <c r="F44" s="1190"/>
      <c r="G44" s="1190"/>
      <c r="H44" s="1191"/>
      <c r="I44" s="346">
        <v>1310</v>
      </c>
      <c r="J44" s="347">
        <v>1166</v>
      </c>
      <c r="K44" s="347">
        <v>1021</v>
      </c>
      <c r="L44" s="347">
        <v>870</v>
      </c>
      <c r="M44" s="348">
        <v>718</v>
      </c>
    </row>
    <row r="45" spans="2:13" ht="27.75" customHeight="1" x14ac:dyDescent="0.15">
      <c r="B45" s="1186"/>
      <c r="C45" s="1187"/>
      <c r="D45" s="106"/>
      <c r="E45" s="1190" t="s">
        <v>35</v>
      </c>
      <c r="F45" s="1190"/>
      <c r="G45" s="1190"/>
      <c r="H45" s="1191"/>
      <c r="I45" s="346">
        <v>2842</v>
      </c>
      <c r="J45" s="347">
        <v>2739</v>
      </c>
      <c r="K45" s="347">
        <v>2625</v>
      </c>
      <c r="L45" s="347">
        <v>2491</v>
      </c>
      <c r="M45" s="348">
        <v>2580</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10120</v>
      </c>
      <c r="J50" s="347">
        <v>10248</v>
      </c>
      <c r="K50" s="347">
        <v>10657</v>
      </c>
      <c r="L50" s="347">
        <v>7917</v>
      </c>
      <c r="M50" s="348">
        <v>7936</v>
      </c>
    </row>
    <row r="51" spans="2:13" ht="27.75" customHeight="1" x14ac:dyDescent="0.15">
      <c r="B51" s="1186"/>
      <c r="C51" s="1187"/>
      <c r="D51" s="106"/>
      <c r="E51" s="1190" t="s">
        <v>42</v>
      </c>
      <c r="F51" s="1190"/>
      <c r="G51" s="1190"/>
      <c r="H51" s="1191"/>
      <c r="I51" s="346">
        <v>264</v>
      </c>
      <c r="J51" s="347">
        <v>179</v>
      </c>
      <c r="K51" s="347">
        <v>143</v>
      </c>
      <c r="L51" s="347">
        <v>104</v>
      </c>
      <c r="M51" s="348">
        <v>93</v>
      </c>
    </row>
    <row r="52" spans="2:13" ht="27.75" customHeight="1" x14ac:dyDescent="0.15">
      <c r="B52" s="1188"/>
      <c r="C52" s="1189"/>
      <c r="D52" s="106"/>
      <c r="E52" s="1190" t="s">
        <v>43</v>
      </c>
      <c r="F52" s="1190"/>
      <c r="G52" s="1190"/>
      <c r="H52" s="1191"/>
      <c r="I52" s="346">
        <v>16087</v>
      </c>
      <c r="J52" s="347">
        <v>15928</v>
      </c>
      <c r="K52" s="347">
        <v>16238</v>
      </c>
      <c r="L52" s="347">
        <v>14882</v>
      </c>
      <c r="M52" s="348">
        <v>16441</v>
      </c>
    </row>
    <row r="53" spans="2:13" ht="27.75" customHeight="1" thickBot="1" x14ac:dyDescent="0.2">
      <c r="B53" s="1192" t="s">
        <v>19</v>
      </c>
      <c r="C53" s="1193"/>
      <c r="D53" s="110"/>
      <c r="E53" s="1194" t="s">
        <v>44</v>
      </c>
      <c r="F53" s="1194"/>
      <c r="G53" s="1194"/>
      <c r="H53" s="1195"/>
      <c r="I53" s="349">
        <v>-4431</v>
      </c>
      <c r="J53" s="350">
        <v>-4563</v>
      </c>
      <c r="K53" s="350">
        <v>-5596</v>
      </c>
      <c r="L53" s="350">
        <v>-2685</v>
      </c>
      <c r="M53" s="351">
        <v>-5007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9uGbNxBk52THMPG+vl2PGuntMNoC1YTdTIIBk6qv1eHEtXlYQvdMF7X8zEOrOeEQRrRnl1clcn8A2Eh4WEO1g==" saltValue="sSr88aIF4r1Q82OAe5lD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4967</v>
      </c>
      <c r="G55" s="352">
        <v>4605</v>
      </c>
      <c r="H55" s="353">
        <v>4172</v>
      </c>
    </row>
    <row r="56" spans="2:8" ht="52.5" customHeight="1" x14ac:dyDescent="0.15">
      <c r="B56" s="122"/>
      <c r="C56" s="1213" t="s">
        <v>47</v>
      </c>
      <c r="D56" s="1213"/>
      <c r="E56" s="1214"/>
      <c r="F56" s="354">
        <v>949</v>
      </c>
      <c r="G56" s="354">
        <v>991</v>
      </c>
      <c r="H56" s="355">
        <v>1024</v>
      </c>
    </row>
    <row r="57" spans="2:8" ht="53.25" customHeight="1" x14ac:dyDescent="0.15">
      <c r="B57" s="122"/>
      <c r="C57" s="1215" t="s">
        <v>48</v>
      </c>
      <c r="D57" s="1215"/>
      <c r="E57" s="1216"/>
      <c r="F57" s="356">
        <v>6111</v>
      </c>
      <c r="G57" s="356">
        <v>6106</v>
      </c>
      <c r="H57" s="357">
        <v>6112</v>
      </c>
    </row>
    <row r="58" spans="2:8" ht="45.75" customHeight="1" x14ac:dyDescent="0.15">
      <c r="B58" s="123"/>
      <c r="C58" s="1203" t="s">
        <v>549</v>
      </c>
      <c r="D58" s="1204"/>
      <c r="E58" s="1205"/>
      <c r="F58" s="358">
        <v>2794</v>
      </c>
      <c r="G58" s="358">
        <v>2776</v>
      </c>
      <c r="H58" s="359">
        <v>2755</v>
      </c>
    </row>
    <row r="59" spans="2:8" ht="45.75" customHeight="1" x14ac:dyDescent="0.15">
      <c r="B59" s="123"/>
      <c r="C59" s="1203" t="s">
        <v>550</v>
      </c>
      <c r="D59" s="1204"/>
      <c r="E59" s="1205"/>
      <c r="F59" s="358">
        <v>1715</v>
      </c>
      <c r="G59" s="358">
        <v>1715</v>
      </c>
      <c r="H59" s="359">
        <v>1715</v>
      </c>
    </row>
    <row r="60" spans="2:8" ht="45.75" customHeight="1" x14ac:dyDescent="0.15">
      <c r="B60" s="123"/>
      <c r="C60" s="1203" t="s">
        <v>551</v>
      </c>
      <c r="D60" s="1204"/>
      <c r="E60" s="1205"/>
      <c r="F60" s="358">
        <v>573</v>
      </c>
      <c r="G60" s="358">
        <v>573</v>
      </c>
      <c r="H60" s="359">
        <v>573</v>
      </c>
    </row>
    <row r="61" spans="2:8" ht="45.75" customHeight="1" x14ac:dyDescent="0.15">
      <c r="B61" s="123"/>
      <c r="C61" s="1203" t="s">
        <v>552</v>
      </c>
      <c r="D61" s="1204"/>
      <c r="E61" s="1205"/>
      <c r="F61" s="358">
        <v>317</v>
      </c>
      <c r="G61" s="358">
        <v>317</v>
      </c>
      <c r="H61" s="359">
        <v>319</v>
      </c>
    </row>
    <row r="62" spans="2:8" ht="45.75" customHeight="1" thickBot="1" x14ac:dyDescent="0.2">
      <c r="B62" s="124"/>
      <c r="C62" s="1206" t="s">
        <v>553</v>
      </c>
      <c r="D62" s="1207"/>
      <c r="E62" s="1208"/>
      <c r="F62" s="360">
        <v>317</v>
      </c>
      <c r="G62" s="360">
        <v>313</v>
      </c>
      <c r="H62" s="361">
        <v>294</v>
      </c>
    </row>
    <row r="63" spans="2:8" ht="52.5" customHeight="1" thickBot="1" x14ac:dyDescent="0.2">
      <c r="B63" s="125"/>
      <c r="C63" s="1209" t="s">
        <v>49</v>
      </c>
      <c r="D63" s="1209"/>
      <c r="E63" s="1210"/>
      <c r="F63" s="362">
        <v>12026</v>
      </c>
      <c r="G63" s="362">
        <v>11702</v>
      </c>
      <c r="H63" s="363">
        <v>11308</v>
      </c>
    </row>
    <row r="64" spans="2:8" x14ac:dyDescent="0.15"/>
  </sheetData>
  <sheetProtection algorithmName="SHA-512" hashValue="y/z9bHXR01hlW8MtXq7tMXHwrMaQvrJSewhLcn0vBX6SyweZEgtKwhvW4nxDKDELNVPFbJBpJGv7RcIto8MWOw==" saltValue="mlNyCwRNDViQXOOhgPd7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75022</v>
      </c>
      <c r="E3" s="144"/>
      <c r="F3" s="145">
        <v>92632</v>
      </c>
      <c r="G3" s="146"/>
      <c r="H3" s="147"/>
    </row>
    <row r="4" spans="1:8" x14ac:dyDescent="0.15">
      <c r="A4" s="148"/>
      <c r="B4" s="149"/>
      <c r="C4" s="150"/>
      <c r="D4" s="151">
        <v>22580</v>
      </c>
      <c r="E4" s="152"/>
      <c r="F4" s="153">
        <v>47978</v>
      </c>
      <c r="G4" s="154"/>
      <c r="H4" s="155"/>
    </row>
    <row r="5" spans="1:8" x14ac:dyDescent="0.15">
      <c r="A5" s="136" t="s">
        <v>520</v>
      </c>
      <c r="B5" s="141"/>
      <c r="C5" s="142"/>
      <c r="D5" s="143">
        <v>92396</v>
      </c>
      <c r="E5" s="144"/>
      <c r="F5" s="145">
        <v>96469</v>
      </c>
      <c r="G5" s="146"/>
      <c r="H5" s="147"/>
    </row>
    <row r="6" spans="1:8" x14ac:dyDescent="0.15">
      <c r="A6" s="148"/>
      <c r="B6" s="149"/>
      <c r="C6" s="150"/>
      <c r="D6" s="151">
        <v>47896</v>
      </c>
      <c r="E6" s="152"/>
      <c r="F6" s="153">
        <v>49775</v>
      </c>
      <c r="G6" s="154"/>
      <c r="H6" s="155"/>
    </row>
    <row r="7" spans="1:8" x14ac:dyDescent="0.15">
      <c r="A7" s="136" t="s">
        <v>521</v>
      </c>
      <c r="B7" s="141"/>
      <c r="C7" s="142"/>
      <c r="D7" s="143">
        <v>114925</v>
      </c>
      <c r="E7" s="144"/>
      <c r="F7" s="145">
        <v>85743</v>
      </c>
      <c r="G7" s="146"/>
      <c r="H7" s="147"/>
    </row>
    <row r="8" spans="1:8" x14ac:dyDescent="0.15">
      <c r="A8" s="148"/>
      <c r="B8" s="149"/>
      <c r="C8" s="150"/>
      <c r="D8" s="151">
        <v>72585</v>
      </c>
      <c r="E8" s="152"/>
      <c r="F8" s="153">
        <v>45231</v>
      </c>
      <c r="G8" s="154"/>
      <c r="H8" s="155"/>
    </row>
    <row r="9" spans="1:8" x14ac:dyDescent="0.15">
      <c r="A9" s="136" t="s">
        <v>522</v>
      </c>
      <c r="B9" s="141"/>
      <c r="C9" s="142"/>
      <c r="D9" s="143">
        <v>75104</v>
      </c>
      <c r="E9" s="144"/>
      <c r="F9" s="145">
        <v>92509</v>
      </c>
      <c r="G9" s="146"/>
      <c r="H9" s="147"/>
    </row>
    <row r="10" spans="1:8" x14ac:dyDescent="0.15">
      <c r="A10" s="148"/>
      <c r="B10" s="149"/>
      <c r="C10" s="150"/>
      <c r="D10" s="151">
        <v>42200</v>
      </c>
      <c r="E10" s="152"/>
      <c r="F10" s="153">
        <v>52274</v>
      </c>
      <c r="G10" s="154"/>
      <c r="H10" s="155"/>
    </row>
    <row r="11" spans="1:8" x14ac:dyDescent="0.15">
      <c r="A11" s="136" t="s">
        <v>523</v>
      </c>
      <c r="B11" s="141"/>
      <c r="C11" s="142"/>
      <c r="D11" s="143">
        <v>93718</v>
      </c>
      <c r="E11" s="144"/>
      <c r="F11" s="145">
        <v>98544</v>
      </c>
      <c r="G11" s="146"/>
      <c r="H11" s="147"/>
    </row>
    <row r="12" spans="1:8" x14ac:dyDescent="0.15">
      <c r="A12" s="148"/>
      <c r="B12" s="149"/>
      <c r="C12" s="156"/>
      <c r="D12" s="151">
        <v>65147</v>
      </c>
      <c r="E12" s="152"/>
      <c r="F12" s="153">
        <v>55816</v>
      </c>
      <c r="G12" s="154"/>
      <c r="H12" s="155"/>
    </row>
    <row r="13" spans="1:8" x14ac:dyDescent="0.15">
      <c r="A13" s="136"/>
      <c r="B13" s="141"/>
      <c r="C13" s="157"/>
      <c r="D13" s="158">
        <v>90233</v>
      </c>
      <c r="E13" s="159"/>
      <c r="F13" s="160">
        <v>93179</v>
      </c>
      <c r="G13" s="161"/>
      <c r="H13" s="147"/>
    </row>
    <row r="14" spans="1:8" x14ac:dyDescent="0.15">
      <c r="A14" s="148"/>
      <c r="B14" s="149"/>
      <c r="C14" s="150"/>
      <c r="D14" s="151">
        <v>50082</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1.59</v>
      </c>
      <c r="C19" s="162">
        <f>ROUND(VALUE(SUBSTITUTE(実質収支比率等に係る経年分析!G$48,"▲","-")),2)</f>
        <v>5.3</v>
      </c>
      <c r="D19" s="162">
        <f>ROUND(VALUE(SUBSTITUTE(実質収支比率等に係る経年分析!H$48,"▲","-")),2)</f>
        <v>2.63</v>
      </c>
      <c r="E19" s="162">
        <f>ROUND(VALUE(SUBSTITUTE(実質収支比率等に係る経年分析!I$48,"▲","-")),2)</f>
        <v>2.58</v>
      </c>
      <c r="F19" s="162">
        <f>ROUND(VALUE(SUBSTITUTE(実質収支比率等に係る経年分析!J$48,"▲","-")),2)</f>
        <v>0.98</v>
      </c>
    </row>
    <row r="20" spans="1:11" x14ac:dyDescent="0.15">
      <c r="A20" s="162" t="s">
        <v>53</v>
      </c>
      <c r="B20" s="162">
        <f>ROUND(VALUE(SUBSTITUTE(実質収支比率等に係る経年分析!F$47,"▲","-")),2)</f>
        <v>45.32</v>
      </c>
      <c r="C20" s="162">
        <f>ROUND(VALUE(SUBSTITUTE(実質収支比率等に係る経年分析!G$47,"▲","-")),2)</f>
        <v>44.93</v>
      </c>
      <c r="D20" s="162">
        <f>ROUND(VALUE(SUBSTITUTE(実質収支比率等に係る経年分析!H$47,"▲","-")),2)</f>
        <v>49.13</v>
      </c>
      <c r="E20" s="162">
        <f>ROUND(VALUE(SUBSTITUTE(実質収支比率等に係る経年分析!I$47,"▲","-")),2)</f>
        <v>45.12</v>
      </c>
      <c r="F20" s="162">
        <f>ROUND(VALUE(SUBSTITUTE(実質収支比率等に係る経年分析!J$47,"▲","-")),2)</f>
        <v>39.85</v>
      </c>
    </row>
    <row r="21" spans="1:11" x14ac:dyDescent="0.15">
      <c r="A21" s="162" t="s">
        <v>54</v>
      </c>
      <c r="B21" s="162">
        <f>IF(ISNUMBER(VALUE(SUBSTITUTE(実質収支比率等に係る経年分析!F$49,"▲","-"))),ROUND(VALUE(SUBSTITUTE(実質収支比率等に係る経年分析!F$49,"▲","-")),2),NA())</f>
        <v>0.82</v>
      </c>
      <c r="C21" s="162">
        <f>IF(ISNUMBER(VALUE(SUBSTITUTE(実質収支比率等に係る経年分析!G$49,"▲","-"))),ROUND(VALUE(SUBSTITUTE(実質収支比率等に係る経年分析!G$49,"▲","-")),2),NA())</f>
        <v>3.83</v>
      </c>
      <c r="D21" s="162">
        <f>IF(ISNUMBER(VALUE(SUBSTITUTE(実質収支比率等に係る経年分析!H$49,"▲","-"))),ROUND(VALUE(SUBSTITUTE(実質収支比率等に係る経年分析!H$49,"▲","-")),2),NA())</f>
        <v>-2.78</v>
      </c>
      <c r="E21" s="162">
        <f>IF(ISNUMBER(VALUE(SUBSTITUTE(実質収支比率等に係る経年分析!I$49,"▲","-"))),ROUND(VALUE(SUBSTITUTE(実質収支比率等に係る経年分析!I$49,"▲","-")),2),NA())</f>
        <v>-4.87</v>
      </c>
      <c r="F21" s="162">
        <f>IF(ISNUMBER(VALUE(SUBSTITUTE(実質収支比率等に係る経年分析!J$49,"▲","-"))),ROUND(VALUE(SUBSTITUTE(実質収支比率等に係る経年分析!J$49,"▲","-")),2),NA())</f>
        <v>-6.93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2.64</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介護保険特別会計（介護サービス事業勘定）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0.06</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0.12</v>
      </c>
    </row>
    <row r="31" spans="1:11" x14ac:dyDescent="0.15">
      <c r="A31" s="163" t="str">
        <f>IF(連結実質赤字比率に係る赤字・黒字の構成分析!C$39="",NA(),連結実質赤字比率に係る赤字・黒字の構成分析!C$39)</f>
        <v>国民健康保険特別会計（事業勘定）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0.41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0.38</v>
      </c>
    </row>
    <row r="32" spans="1:11" x14ac:dyDescent="0.15">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5.3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2.63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0.97</v>
      </c>
    </row>
    <row r="33" spans="1:16" x14ac:dyDescent="0.15">
      <c r="A33" s="163" t="str">
        <f>IF(連結実質赤字比率に係る赤字・黒字の構成分析!C$37="",NA(),連結実質赤字比率に係る赤字・黒字の構成分析!C$37)</f>
        <v>介護保険特別会計（保険事業勘定）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2.48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2.17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1.56</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2.37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3.18</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4.2300000000000004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5.51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3.88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4.4800000000000004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5.57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6.34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1952</v>
      </c>
      <c r="E42" s="164"/>
      <c r="F42" s="164"/>
      <c r="G42" s="164">
        <f>'実質公債費比率（分子）の構造'!L$52</f>
        <v>1836</v>
      </c>
      <c r="H42" s="164"/>
      <c r="I42" s="164"/>
      <c r="J42" s="164">
        <f>'実質公債費比率（分子）の構造'!M$52</f>
        <v>1824</v>
      </c>
      <c r="K42" s="164"/>
      <c r="L42" s="164"/>
      <c r="M42" s="164">
        <f>'実質公債費比率（分子）の構造'!N$52</f>
        <v>1863</v>
      </c>
      <c r="N42" s="164"/>
      <c r="O42" s="164"/>
      <c r="P42" s="164">
        <f>'実質公債費比率（分子）の構造'!O$52</f>
        <v>1881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136</v>
      </c>
      <c r="C45" s="164"/>
      <c r="D45" s="164"/>
      <c r="E45" s="164">
        <f>'実質公債費比率（分子）の構造'!L$49</f>
        <v>136</v>
      </c>
      <c r="F45" s="164"/>
      <c r="G45" s="164"/>
      <c r="H45" s="164">
        <f>'実質公債費比率（分子）の構造'!M$49</f>
        <v>136</v>
      </c>
      <c r="I45" s="164"/>
      <c r="J45" s="164"/>
      <c r="K45" s="164">
        <f>'実質公債費比率（分子）の構造'!N$49</f>
        <v>135</v>
      </c>
      <c r="L45" s="164"/>
      <c r="M45" s="164"/>
      <c r="N45" s="164">
        <f>'実質公債費比率（分子）の構造'!O$49</f>
        <v>133</v>
      </c>
      <c r="O45" s="164"/>
      <c r="P45" s="164"/>
    </row>
    <row r="46" spans="1:16" x14ac:dyDescent="0.15">
      <c r="A46" s="164" t="s">
        <v>64</v>
      </c>
      <c r="B46" s="164">
        <f>'実質公債費比率（分子）の構造'!K$48</f>
        <v>382</v>
      </c>
      <c r="C46" s="164"/>
      <c r="D46" s="164"/>
      <c r="E46" s="164">
        <f>'実質公債費比率（分子）の構造'!L$48</f>
        <v>429</v>
      </c>
      <c r="F46" s="164"/>
      <c r="G46" s="164"/>
      <c r="H46" s="164">
        <f>'実質公債費比率（分子）の構造'!M$48</f>
        <v>272</v>
      </c>
      <c r="I46" s="164"/>
      <c r="J46" s="164"/>
      <c r="K46" s="164">
        <f>'実質公債費比率（分子）の構造'!N$48</f>
        <v>252</v>
      </c>
      <c r="L46" s="164"/>
      <c r="M46" s="164"/>
      <c r="N46" s="164">
        <f>'実質公債費比率（分子）の構造'!O$48</f>
        <v>250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2246</v>
      </c>
      <c r="C49" s="164"/>
      <c r="D49" s="164"/>
      <c r="E49" s="164">
        <f>'実質公債費比率（分子）の構造'!L$45</f>
        <v>2072</v>
      </c>
      <c r="F49" s="164"/>
      <c r="G49" s="164"/>
      <c r="H49" s="164">
        <f>'実質公債費比率（分子）の構造'!M$45</f>
        <v>2094</v>
      </c>
      <c r="I49" s="164"/>
      <c r="J49" s="164"/>
      <c r="K49" s="164">
        <f>'実質公債費比率（分子）の構造'!N$45</f>
        <v>2150</v>
      </c>
      <c r="L49" s="164"/>
      <c r="M49" s="164"/>
      <c r="N49" s="164">
        <f>'実質公債費比率（分子）の構造'!O$45</f>
        <v>2187</v>
      </c>
      <c r="O49" s="164"/>
      <c r="P49" s="164"/>
    </row>
    <row r="50" spans="1:16" x14ac:dyDescent="0.15">
      <c r="A50" s="164" t="s">
        <v>67</v>
      </c>
      <c r="B50" s="164" t="e">
        <f>NA()</f>
        <v>#N/A</v>
      </c>
      <c r="C50" s="164">
        <f>IF(ISNUMBER('実質公債費比率（分子）の構造'!K$53),'実質公債費比率（分子）の構造'!K$53,NA())</f>
        <v>812</v>
      </c>
      <c r="D50" s="164" t="e">
        <f>NA()</f>
        <v>#N/A</v>
      </c>
      <c r="E50" s="164" t="e">
        <f>NA()</f>
        <v>#N/A</v>
      </c>
      <c r="F50" s="164">
        <f>IF(ISNUMBER('実質公債費比率（分子）の構造'!L$53),'実質公債費比率（分子）の構造'!L$53,NA())</f>
        <v>801</v>
      </c>
      <c r="G50" s="164" t="e">
        <f>NA()</f>
        <v>#N/A</v>
      </c>
      <c r="H50" s="164" t="e">
        <f>NA()</f>
        <v>#N/A</v>
      </c>
      <c r="I50" s="164">
        <f>IF(ISNUMBER('実質公債費比率（分子）の構造'!M$53),'実質公債費比率（分子）の構造'!M$53,NA())</f>
        <v>678</v>
      </c>
      <c r="J50" s="164" t="e">
        <f>NA()</f>
        <v>#N/A</v>
      </c>
      <c r="K50" s="164" t="e">
        <f>NA()</f>
        <v>#N/A</v>
      </c>
      <c r="L50" s="164">
        <f>IF(ISNUMBER('実質公債費比率（分子）の構造'!N$53),'実質公債費比率（分子）の構造'!N$53,NA())</f>
        <v>674</v>
      </c>
      <c r="M50" s="164" t="e">
        <f>NA()</f>
        <v>#N/A</v>
      </c>
      <c r="N50" s="164" t="e">
        <f>NA()</f>
        <v>#N/A</v>
      </c>
      <c r="O50" s="164">
        <f>IF(ISNUMBER('実質公債費比率（分子）の構造'!O$53),'実質公債費比率（分子）の構造'!O$53,NA())</f>
        <v>689</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16087</v>
      </c>
      <c r="E56" s="163"/>
      <c r="F56" s="163"/>
      <c r="G56" s="163">
        <f>'将来負担比率（分子）の構造'!J$52</f>
        <v>15928</v>
      </c>
      <c r="H56" s="163"/>
      <c r="I56" s="163"/>
      <c r="J56" s="163">
        <f>'将来負担比率（分子）の構造'!K$52</f>
        <v>16238</v>
      </c>
      <c r="K56" s="163"/>
      <c r="L56" s="163"/>
      <c r="M56" s="163">
        <f>'将来負担比率（分子）の構造'!L$52</f>
        <v>14882</v>
      </c>
      <c r="N56" s="163"/>
      <c r="O56" s="163"/>
      <c r="P56" s="163">
        <f>'将来負担比率（分子）の構造'!M$52</f>
        <v>16441</v>
      </c>
    </row>
    <row r="57" spans="1:16" x14ac:dyDescent="0.15">
      <c r="A57" s="163" t="s">
        <v>42</v>
      </c>
      <c r="B57" s="163"/>
      <c r="C57" s="163"/>
      <c r="D57" s="163">
        <f>'将来負担比率（分子）の構造'!I$51</f>
        <v>264</v>
      </c>
      <c r="E57" s="163"/>
      <c r="F57" s="163"/>
      <c r="G57" s="163">
        <f>'将来負担比率（分子）の構造'!J$51</f>
        <v>179</v>
      </c>
      <c r="H57" s="163"/>
      <c r="I57" s="163"/>
      <c r="J57" s="163">
        <f>'将来負担比率（分子）の構造'!K$51</f>
        <v>143</v>
      </c>
      <c r="K57" s="163"/>
      <c r="L57" s="163"/>
      <c r="M57" s="163">
        <f>'将来負担比率（分子）の構造'!L$51</f>
        <v>104</v>
      </c>
      <c r="N57" s="163"/>
      <c r="O57" s="163"/>
      <c r="P57" s="163">
        <f>'将来負担比率（分子）の構造'!M$51</f>
        <v>93</v>
      </c>
    </row>
    <row r="58" spans="1:16" x14ac:dyDescent="0.15">
      <c r="A58" s="163" t="s">
        <v>41</v>
      </c>
      <c r="B58" s="163"/>
      <c r="C58" s="163"/>
      <c r="D58" s="163">
        <f>'将来負担比率（分子）の構造'!I$50</f>
        <v>10120</v>
      </c>
      <c r="E58" s="163"/>
      <c r="F58" s="163"/>
      <c r="G58" s="163">
        <f>'将来負担比率（分子）の構造'!J$50</f>
        <v>10248</v>
      </c>
      <c r="H58" s="163"/>
      <c r="I58" s="163"/>
      <c r="J58" s="163">
        <f>'将来負担比率（分子）の構造'!K$50</f>
        <v>10657</v>
      </c>
      <c r="K58" s="163"/>
      <c r="L58" s="163"/>
      <c r="M58" s="163">
        <f>'将来負担比率（分子）の構造'!L$50</f>
        <v>7917</v>
      </c>
      <c r="N58" s="163"/>
      <c r="O58" s="163"/>
      <c r="P58" s="163">
        <f>'将来負担比率（分子）の構造'!M$50</f>
        <v>7936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2842</v>
      </c>
      <c r="C62" s="163"/>
      <c r="D62" s="163"/>
      <c r="E62" s="163">
        <f>'将来負担比率（分子）の構造'!J$45</f>
        <v>2739</v>
      </c>
      <c r="F62" s="163"/>
      <c r="G62" s="163"/>
      <c r="H62" s="163">
        <f>'将来負担比率（分子）の構造'!K$45</f>
        <v>2625</v>
      </c>
      <c r="I62" s="163"/>
      <c r="J62" s="163"/>
      <c r="K62" s="163">
        <f>'将来負担比率（分子）の構造'!L$45</f>
        <v>2491</v>
      </c>
      <c r="L62" s="163"/>
      <c r="M62" s="163"/>
      <c r="N62" s="163">
        <f>'将来負担比率（分子）の構造'!M$45</f>
        <v>2580</v>
      </c>
      <c r="O62" s="163"/>
      <c r="P62" s="163"/>
    </row>
    <row r="63" spans="1:16" x14ac:dyDescent="0.15">
      <c r="A63" s="163" t="s">
        <v>34</v>
      </c>
      <c r="B63" s="163">
        <f>'将来負担比率（分子）の構造'!I$44</f>
        <v>1310</v>
      </c>
      <c r="C63" s="163"/>
      <c r="D63" s="163"/>
      <c r="E63" s="163">
        <f>'将来負担比率（分子）の構造'!J$44</f>
        <v>1166</v>
      </c>
      <c r="F63" s="163"/>
      <c r="G63" s="163"/>
      <c r="H63" s="163">
        <f>'将来負担比率（分子）の構造'!K$44</f>
        <v>1021</v>
      </c>
      <c r="I63" s="163"/>
      <c r="J63" s="163"/>
      <c r="K63" s="163">
        <f>'将来負担比率（分子）の構造'!L$44</f>
        <v>870</v>
      </c>
      <c r="L63" s="163"/>
      <c r="M63" s="163"/>
      <c r="N63" s="163">
        <f>'将来負担比率（分子）の構造'!M$44</f>
        <v>718</v>
      </c>
      <c r="O63" s="163"/>
      <c r="P63" s="163"/>
    </row>
    <row r="64" spans="1:16" x14ac:dyDescent="0.15">
      <c r="A64" s="163" t="s">
        <v>33</v>
      </c>
      <c r="B64" s="163">
        <f>'将来負担比率（分子）の構造'!I$43</f>
        <v>3256</v>
      </c>
      <c r="C64" s="163"/>
      <c r="D64" s="163"/>
      <c r="E64" s="163">
        <f>'将来負担比率（分子）の構造'!J$43</f>
        <v>3194</v>
      </c>
      <c r="F64" s="163"/>
      <c r="G64" s="163"/>
      <c r="H64" s="163">
        <f>'将来負担比率（分子）の構造'!K$43</f>
        <v>2799</v>
      </c>
      <c r="I64" s="163"/>
      <c r="J64" s="163"/>
      <c r="K64" s="163">
        <f>'将来負担比率（分子）の構造'!L$43</f>
        <v>2442</v>
      </c>
      <c r="L64" s="163"/>
      <c r="M64" s="163"/>
      <c r="N64" s="163">
        <f>'将来負担比率（分子）の構造'!M$43</f>
        <v>1997</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14631</v>
      </c>
      <c r="C66" s="163"/>
      <c r="D66" s="163"/>
      <c r="E66" s="163">
        <f>'将来負担比率（分子）の構造'!J$41</f>
        <v>14694</v>
      </c>
      <c r="F66" s="163"/>
      <c r="G66" s="163"/>
      <c r="H66" s="163">
        <f>'将来負担比率（分子）の構造'!K$41</f>
        <v>14996</v>
      </c>
      <c r="I66" s="163"/>
      <c r="J66" s="163"/>
      <c r="K66" s="163">
        <f>'将来負担比率（分子）の構造'!L$41</f>
        <v>14414</v>
      </c>
      <c r="L66" s="163"/>
      <c r="M66" s="163"/>
      <c r="N66" s="163">
        <f>'将来負担比率（分子）の構造'!M$41</f>
        <v>14168</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4967</v>
      </c>
      <c r="C72" s="167">
        <f>基金残高に係る経年分析!G55</f>
        <v>4605</v>
      </c>
      <c r="D72" s="167">
        <f>基金残高に係る経年分析!H55</f>
        <v>4172</v>
      </c>
    </row>
    <row r="73" spans="1:16" x14ac:dyDescent="0.15">
      <c r="A73" s="166" t="s">
        <v>74</v>
      </c>
      <c r="B73" s="167">
        <f>基金残高に係る経年分析!F56</f>
        <v>949</v>
      </c>
      <c r="C73" s="167">
        <f>基金残高に係る経年分析!G56</f>
        <v>991</v>
      </c>
      <c r="D73" s="167">
        <f>基金残高に係る経年分析!H56</f>
        <v>1024</v>
      </c>
    </row>
    <row r="74" spans="1:16" x14ac:dyDescent="0.15">
      <c r="A74" s="166" t="s">
        <v>75</v>
      </c>
      <c r="B74" s="167">
        <f>基金残高に係る経年分析!F57</f>
        <v>6111</v>
      </c>
      <c r="C74" s="167">
        <f>基金残高に係る経年分析!G57</f>
        <v>6106</v>
      </c>
      <c r="D74" s="167">
        <f>基金残高に係る経年分析!H57</f>
        <v>6112</v>
      </c>
    </row>
  </sheetData>
  <sheetProtection algorithmName="SHA-512" hashValue="cOHDzF19WF933O3H0apzL1HT2+xWjt17ZXcdER19IT8xnbJHaWkEuq6A95mzYEdv1atmJvw7bQ9N/578qlL6tg==" saltValue="YAcNJM90v4oKRTtfOsUp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2633722</v>
      </c>
      <c r="S5" s="677"/>
      <c r="T5" s="677"/>
      <c r="U5" s="677"/>
      <c r="V5" s="677"/>
      <c r="W5" s="677"/>
      <c r="X5" s="677"/>
      <c r="Y5" s="702"/>
      <c r="Z5" s="715">
        <v>14</v>
      </c>
      <c r="AA5" s="715"/>
      <c r="AB5" s="715"/>
      <c r="AC5" s="715"/>
      <c r="AD5" s="716">
        <v>2633722</v>
      </c>
      <c r="AE5" s="716"/>
      <c r="AF5" s="716"/>
      <c r="AG5" s="716"/>
      <c r="AH5" s="716"/>
      <c r="AI5" s="716"/>
      <c r="AJ5" s="716"/>
      <c r="AK5" s="716"/>
      <c r="AL5" s="703">
        <v>25</v>
      </c>
      <c r="AM5" s="685"/>
      <c r="AN5" s="685"/>
      <c r="AO5" s="704"/>
      <c r="AP5" s="679" t="s">
        <v>216</v>
      </c>
      <c r="AQ5" s="680"/>
      <c r="AR5" s="680"/>
      <c r="AS5" s="680"/>
      <c r="AT5" s="680"/>
      <c r="AU5" s="680"/>
      <c r="AV5" s="680"/>
      <c r="AW5" s="680"/>
      <c r="AX5" s="680"/>
      <c r="AY5" s="680"/>
      <c r="AZ5" s="680"/>
      <c r="BA5" s="680"/>
      <c r="BB5" s="680"/>
      <c r="BC5" s="680"/>
      <c r="BD5" s="680"/>
      <c r="BE5" s="680"/>
      <c r="BF5" s="681"/>
      <c r="BG5" s="621">
        <v>2633230</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321328</v>
      </c>
      <c r="S6" s="622"/>
      <c r="T6" s="622"/>
      <c r="U6" s="622"/>
      <c r="V6" s="622"/>
      <c r="W6" s="622"/>
      <c r="X6" s="622"/>
      <c r="Y6" s="623"/>
      <c r="Z6" s="659">
        <v>1.7</v>
      </c>
      <c r="AA6" s="659"/>
      <c r="AB6" s="659"/>
      <c r="AC6" s="659"/>
      <c r="AD6" s="660">
        <v>321328</v>
      </c>
      <c r="AE6" s="660"/>
      <c r="AF6" s="660"/>
      <c r="AG6" s="660"/>
      <c r="AH6" s="660"/>
      <c r="AI6" s="660"/>
      <c r="AJ6" s="660"/>
      <c r="AK6" s="660"/>
      <c r="AL6" s="624">
        <v>3</v>
      </c>
      <c r="AM6" s="625"/>
      <c r="AN6" s="625"/>
      <c r="AO6" s="661"/>
      <c r="AP6" s="618" t="s">
        <v>221</v>
      </c>
      <c r="AQ6" s="619"/>
      <c r="AR6" s="619"/>
      <c r="AS6" s="619"/>
      <c r="AT6" s="619"/>
      <c r="AU6" s="619"/>
      <c r="AV6" s="619"/>
      <c r="AW6" s="619"/>
      <c r="AX6" s="619"/>
      <c r="AY6" s="619"/>
      <c r="AZ6" s="619"/>
      <c r="BA6" s="619"/>
      <c r="BB6" s="619"/>
      <c r="BC6" s="619"/>
      <c r="BD6" s="619"/>
      <c r="BE6" s="619"/>
      <c r="BF6" s="620"/>
      <c r="BG6" s="621">
        <v>2633230</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164731</v>
      </c>
      <c r="CS6" s="622"/>
      <c r="CT6" s="622"/>
      <c r="CU6" s="622"/>
      <c r="CV6" s="622"/>
      <c r="CW6" s="622"/>
      <c r="CX6" s="622"/>
      <c r="CY6" s="623"/>
      <c r="CZ6" s="703">
        <v>0.9</v>
      </c>
      <c r="DA6" s="685"/>
      <c r="DB6" s="685"/>
      <c r="DC6" s="705"/>
      <c r="DD6" s="627">
        <v>29150</v>
      </c>
      <c r="DE6" s="622"/>
      <c r="DF6" s="622"/>
      <c r="DG6" s="622"/>
      <c r="DH6" s="622"/>
      <c r="DI6" s="622"/>
      <c r="DJ6" s="622"/>
      <c r="DK6" s="622"/>
      <c r="DL6" s="622"/>
      <c r="DM6" s="622"/>
      <c r="DN6" s="622"/>
      <c r="DO6" s="622"/>
      <c r="DP6" s="623"/>
      <c r="DQ6" s="627">
        <v>135576</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2504</v>
      </c>
      <c r="S7" s="622"/>
      <c r="T7" s="622"/>
      <c r="U7" s="622"/>
      <c r="V7" s="622"/>
      <c r="W7" s="622"/>
      <c r="X7" s="622"/>
      <c r="Y7" s="623"/>
      <c r="Z7" s="659">
        <v>0</v>
      </c>
      <c r="AA7" s="659"/>
      <c r="AB7" s="659"/>
      <c r="AC7" s="659"/>
      <c r="AD7" s="660">
        <v>2504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987171</v>
      </c>
      <c r="BH7" s="622"/>
      <c r="BI7" s="622"/>
      <c r="BJ7" s="622"/>
      <c r="BK7" s="622"/>
      <c r="BL7" s="622"/>
      <c r="BM7" s="622"/>
      <c r="BN7" s="623"/>
      <c r="BO7" s="659">
        <v>37.5</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2998623</v>
      </c>
      <c r="CS7" s="622"/>
      <c r="CT7" s="622"/>
      <c r="CU7" s="622"/>
      <c r="CV7" s="622"/>
      <c r="CW7" s="622"/>
      <c r="CX7" s="622"/>
      <c r="CY7" s="623"/>
      <c r="CZ7" s="659">
        <v>16.100000000000001</v>
      </c>
      <c r="DA7" s="659"/>
      <c r="DB7" s="659"/>
      <c r="DC7" s="659"/>
      <c r="DD7" s="627">
        <v>428768</v>
      </c>
      <c r="DE7" s="622"/>
      <c r="DF7" s="622"/>
      <c r="DG7" s="622"/>
      <c r="DH7" s="622"/>
      <c r="DI7" s="622"/>
      <c r="DJ7" s="622"/>
      <c r="DK7" s="622"/>
      <c r="DL7" s="622"/>
      <c r="DM7" s="622"/>
      <c r="DN7" s="622"/>
      <c r="DO7" s="622"/>
      <c r="DP7" s="623"/>
      <c r="DQ7" s="627">
        <v>2287263</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19710</v>
      </c>
      <c r="S8" s="622"/>
      <c r="T8" s="622"/>
      <c r="U8" s="622"/>
      <c r="V8" s="622"/>
      <c r="W8" s="622"/>
      <c r="X8" s="622"/>
      <c r="Y8" s="623"/>
      <c r="Z8" s="659">
        <v>0.1</v>
      </c>
      <c r="AA8" s="659"/>
      <c r="AB8" s="659"/>
      <c r="AC8" s="659"/>
      <c r="AD8" s="660">
        <v>19710</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35207</v>
      </c>
      <c r="BH8" s="622"/>
      <c r="BI8" s="622"/>
      <c r="BJ8" s="622"/>
      <c r="BK8" s="622"/>
      <c r="BL8" s="622"/>
      <c r="BM8" s="622"/>
      <c r="BN8" s="623"/>
      <c r="BO8" s="659">
        <v>1.3</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6299562</v>
      </c>
      <c r="CS8" s="622"/>
      <c r="CT8" s="622"/>
      <c r="CU8" s="622"/>
      <c r="CV8" s="622"/>
      <c r="CW8" s="622"/>
      <c r="CX8" s="622"/>
      <c r="CY8" s="623"/>
      <c r="CZ8" s="659">
        <v>33.799999999999997</v>
      </c>
      <c r="DA8" s="659"/>
      <c r="DB8" s="659"/>
      <c r="DC8" s="659"/>
      <c r="DD8" s="627">
        <v>81681</v>
      </c>
      <c r="DE8" s="622"/>
      <c r="DF8" s="622"/>
      <c r="DG8" s="622"/>
      <c r="DH8" s="622"/>
      <c r="DI8" s="622"/>
      <c r="DJ8" s="622"/>
      <c r="DK8" s="622"/>
      <c r="DL8" s="622"/>
      <c r="DM8" s="622"/>
      <c r="DN8" s="622"/>
      <c r="DO8" s="622"/>
      <c r="DP8" s="623"/>
      <c r="DQ8" s="627">
        <v>3917255</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23913</v>
      </c>
      <c r="S9" s="622"/>
      <c r="T9" s="622"/>
      <c r="U9" s="622"/>
      <c r="V9" s="622"/>
      <c r="W9" s="622"/>
      <c r="X9" s="622"/>
      <c r="Y9" s="623"/>
      <c r="Z9" s="659">
        <v>0.1</v>
      </c>
      <c r="AA9" s="659"/>
      <c r="AB9" s="659"/>
      <c r="AC9" s="659"/>
      <c r="AD9" s="660">
        <v>23913</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859270</v>
      </c>
      <c r="BH9" s="622"/>
      <c r="BI9" s="622"/>
      <c r="BJ9" s="622"/>
      <c r="BK9" s="622"/>
      <c r="BL9" s="622"/>
      <c r="BM9" s="622"/>
      <c r="BN9" s="623"/>
      <c r="BO9" s="659">
        <v>32.6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1571319</v>
      </c>
      <c r="CS9" s="622"/>
      <c r="CT9" s="622"/>
      <c r="CU9" s="622"/>
      <c r="CV9" s="622"/>
      <c r="CW9" s="622"/>
      <c r="CX9" s="622"/>
      <c r="CY9" s="623"/>
      <c r="CZ9" s="659">
        <v>8.4</v>
      </c>
      <c r="DA9" s="659"/>
      <c r="DB9" s="659"/>
      <c r="DC9" s="659"/>
      <c r="DD9" s="627">
        <v>202820</v>
      </c>
      <c r="DE9" s="622"/>
      <c r="DF9" s="622"/>
      <c r="DG9" s="622"/>
      <c r="DH9" s="622"/>
      <c r="DI9" s="622"/>
      <c r="DJ9" s="622"/>
      <c r="DK9" s="622"/>
      <c r="DL9" s="622"/>
      <c r="DM9" s="622"/>
      <c r="DN9" s="622"/>
      <c r="DO9" s="622"/>
      <c r="DP9" s="623"/>
      <c r="DQ9" s="627">
        <v>1169412</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46293</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684411</v>
      </c>
      <c r="S11" s="622"/>
      <c r="T11" s="622"/>
      <c r="U11" s="622"/>
      <c r="V11" s="622"/>
      <c r="W11" s="622"/>
      <c r="X11" s="622"/>
      <c r="Y11" s="623"/>
      <c r="Z11" s="624">
        <v>3.6</v>
      </c>
      <c r="AA11" s="625"/>
      <c r="AB11" s="625"/>
      <c r="AC11" s="626"/>
      <c r="AD11" s="627">
        <v>684411</v>
      </c>
      <c r="AE11" s="622"/>
      <c r="AF11" s="622"/>
      <c r="AG11" s="622"/>
      <c r="AH11" s="622"/>
      <c r="AI11" s="622"/>
      <c r="AJ11" s="622"/>
      <c r="AK11" s="623"/>
      <c r="AL11" s="624">
        <v>6.5</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46401</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976645</v>
      </c>
      <c r="CS11" s="622"/>
      <c r="CT11" s="622"/>
      <c r="CU11" s="622"/>
      <c r="CV11" s="622"/>
      <c r="CW11" s="622"/>
      <c r="CX11" s="622"/>
      <c r="CY11" s="623"/>
      <c r="CZ11" s="659">
        <v>5.2</v>
      </c>
      <c r="DA11" s="659"/>
      <c r="DB11" s="659"/>
      <c r="DC11" s="659"/>
      <c r="DD11" s="627">
        <v>324518</v>
      </c>
      <c r="DE11" s="622"/>
      <c r="DF11" s="622"/>
      <c r="DG11" s="622"/>
      <c r="DH11" s="622"/>
      <c r="DI11" s="622"/>
      <c r="DJ11" s="622"/>
      <c r="DK11" s="622"/>
      <c r="DL11" s="622"/>
      <c r="DM11" s="622"/>
      <c r="DN11" s="622"/>
      <c r="DO11" s="622"/>
      <c r="DP11" s="623"/>
      <c r="DQ11" s="627">
        <v>533272</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14891</v>
      </c>
      <c r="S12" s="622"/>
      <c r="T12" s="622"/>
      <c r="U12" s="622"/>
      <c r="V12" s="622"/>
      <c r="W12" s="622"/>
      <c r="X12" s="622"/>
      <c r="Y12" s="623"/>
      <c r="Z12" s="659">
        <v>0.1</v>
      </c>
      <c r="AA12" s="659"/>
      <c r="AB12" s="659"/>
      <c r="AC12" s="659"/>
      <c r="AD12" s="660">
        <v>14891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1384988</v>
      </c>
      <c r="BH12" s="622"/>
      <c r="BI12" s="622"/>
      <c r="BJ12" s="622"/>
      <c r="BK12" s="622"/>
      <c r="BL12" s="622"/>
      <c r="BM12" s="622"/>
      <c r="BN12" s="623"/>
      <c r="BO12" s="659">
        <v>52.6</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368380</v>
      </c>
      <c r="CS12" s="622"/>
      <c r="CT12" s="622"/>
      <c r="CU12" s="622"/>
      <c r="CV12" s="622"/>
      <c r="CW12" s="622"/>
      <c r="CX12" s="622"/>
      <c r="CY12" s="623"/>
      <c r="CZ12" s="659">
        <v>2</v>
      </c>
      <c r="DA12" s="659"/>
      <c r="DB12" s="659"/>
      <c r="DC12" s="659"/>
      <c r="DD12" s="627">
        <v>123173</v>
      </c>
      <c r="DE12" s="622"/>
      <c r="DF12" s="622"/>
      <c r="DG12" s="622"/>
      <c r="DH12" s="622"/>
      <c r="DI12" s="622"/>
      <c r="DJ12" s="622"/>
      <c r="DK12" s="622"/>
      <c r="DL12" s="622"/>
      <c r="DM12" s="622"/>
      <c r="DN12" s="622"/>
      <c r="DO12" s="622"/>
      <c r="DP12" s="623"/>
      <c r="DQ12" s="627">
        <v>201028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1337515</v>
      </c>
      <c r="BH13" s="622"/>
      <c r="BI13" s="622"/>
      <c r="BJ13" s="622"/>
      <c r="BK13" s="622"/>
      <c r="BL13" s="622"/>
      <c r="BM13" s="622"/>
      <c r="BN13" s="623"/>
      <c r="BO13" s="659">
        <v>50.8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1099642</v>
      </c>
      <c r="CS13" s="622"/>
      <c r="CT13" s="622"/>
      <c r="CU13" s="622"/>
      <c r="CV13" s="622"/>
      <c r="CW13" s="622"/>
      <c r="CX13" s="622"/>
      <c r="CY13" s="623"/>
      <c r="CZ13" s="659">
        <v>5.9</v>
      </c>
      <c r="DA13" s="659"/>
      <c r="DB13" s="659"/>
      <c r="DC13" s="659"/>
      <c r="DD13" s="627">
        <v>462494</v>
      </c>
      <c r="DE13" s="622"/>
      <c r="DF13" s="622"/>
      <c r="DG13" s="622"/>
      <c r="DH13" s="622"/>
      <c r="DI13" s="622"/>
      <c r="DJ13" s="622"/>
      <c r="DK13" s="622"/>
      <c r="DL13" s="622"/>
      <c r="DM13" s="622"/>
      <c r="DN13" s="622"/>
      <c r="DO13" s="622"/>
      <c r="DP13" s="623"/>
      <c r="DQ13" s="627">
        <v>576906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117308</v>
      </c>
      <c r="BH14" s="622"/>
      <c r="BI14" s="622"/>
      <c r="BJ14" s="622"/>
      <c r="BK14" s="622"/>
      <c r="BL14" s="622"/>
      <c r="BM14" s="622"/>
      <c r="BN14" s="623"/>
      <c r="BO14" s="659">
        <v>4.5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841075</v>
      </c>
      <c r="CS14" s="622"/>
      <c r="CT14" s="622"/>
      <c r="CU14" s="622"/>
      <c r="CV14" s="622"/>
      <c r="CW14" s="622"/>
      <c r="CX14" s="622"/>
      <c r="CY14" s="623"/>
      <c r="CZ14" s="659">
        <v>4.5</v>
      </c>
      <c r="DA14" s="659"/>
      <c r="DB14" s="659"/>
      <c r="DC14" s="659"/>
      <c r="DD14" s="627">
        <v>176828</v>
      </c>
      <c r="DE14" s="622"/>
      <c r="DF14" s="622"/>
      <c r="DG14" s="622"/>
      <c r="DH14" s="622"/>
      <c r="DI14" s="622"/>
      <c r="DJ14" s="622"/>
      <c r="DK14" s="622"/>
      <c r="DL14" s="622"/>
      <c r="DM14" s="622"/>
      <c r="DN14" s="622"/>
      <c r="DO14" s="622"/>
      <c r="DP14" s="623"/>
      <c r="DQ14" s="627">
        <v>649446</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10395</v>
      </c>
      <c r="S15" s="622"/>
      <c r="T15" s="622"/>
      <c r="U15" s="622"/>
      <c r="V15" s="622"/>
      <c r="W15" s="622"/>
      <c r="X15" s="622"/>
      <c r="Y15" s="623"/>
      <c r="Z15" s="659">
        <v>0.1</v>
      </c>
      <c r="AA15" s="659"/>
      <c r="AB15" s="659"/>
      <c r="AC15" s="659"/>
      <c r="AD15" s="660">
        <v>10395</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143763</v>
      </c>
      <c r="BH15" s="622"/>
      <c r="BI15" s="622"/>
      <c r="BJ15" s="622"/>
      <c r="BK15" s="622"/>
      <c r="BL15" s="622"/>
      <c r="BM15" s="622"/>
      <c r="BN15" s="623"/>
      <c r="BO15" s="659">
        <v>5.5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1803352</v>
      </c>
      <c r="CS15" s="622"/>
      <c r="CT15" s="622"/>
      <c r="CU15" s="622"/>
      <c r="CV15" s="622"/>
      <c r="CW15" s="622"/>
      <c r="CX15" s="622"/>
      <c r="CY15" s="623"/>
      <c r="CZ15" s="659">
        <v>9.6999999999999993</v>
      </c>
      <c r="DA15" s="659"/>
      <c r="DB15" s="659"/>
      <c r="DC15" s="659"/>
      <c r="DD15" s="627">
        <v>482307</v>
      </c>
      <c r="DE15" s="622"/>
      <c r="DF15" s="622"/>
      <c r="DG15" s="622"/>
      <c r="DH15" s="622"/>
      <c r="DI15" s="622"/>
      <c r="DJ15" s="622"/>
      <c r="DK15" s="622"/>
      <c r="DL15" s="622"/>
      <c r="DM15" s="622"/>
      <c r="DN15" s="622"/>
      <c r="DO15" s="622"/>
      <c r="DP15" s="623"/>
      <c r="DQ15" s="627">
        <v>1020167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35918</v>
      </c>
      <c r="S16" s="622"/>
      <c r="T16" s="622"/>
      <c r="U16" s="622"/>
      <c r="V16" s="622"/>
      <c r="W16" s="622"/>
      <c r="X16" s="622"/>
      <c r="Y16" s="623"/>
      <c r="Z16" s="659">
        <v>0.2</v>
      </c>
      <c r="AA16" s="659"/>
      <c r="AB16" s="659"/>
      <c r="AC16" s="659"/>
      <c r="AD16" s="660">
        <v>35918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347632</v>
      </c>
      <c r="CS16" s="622"/>
      <c r="CT16" s="622"/>
      <c r="CU16" s="622"/>
      <c r="CV16" s="622"/>
      <c r="CW16" s="622"/>
      <c r="CX16" s="622"/>
      <c r="CY16" s="623"/>
      <c r="CZ16" s="659">
        <v>1.9</v>
      </c>
      <c r="DA16" s="659"/>
      <c r="DB16" s="659"/>
      <c r="DC16" s="659"/>
      <c r="DD16" s="627" t="s">
        <v>122</v>
      </c>
      <c r="DE16" s="622"/>
      <c r="DF16" s="622"/>
      <c r="DG16" s="622"/>
      <c r="DH16" s="622"/>
      <c r="DI16" s="622"/>
      <c r="DJ16" s="622"/>
      <c r="DK16" s="622"/>
      <c r="DL16" s="622"/>
      <c r="DM16" s="622"/>
      <c r="DN16" s="622"/>
      <c r="DO16" s="622"/>
      <c r="DP16" s="623"/>
      <c r="DQ16" s="627">
        <v>42803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113491</v>
      </c>
      <c r="S17" s="622"/>
      <c r="T17" s="622"/>
      <c r="U17" s="622"/>
      <c r="V17" s="622"/>
      <c r="W17" s="622"/>
      <c r="X17" s="622"/>
      <c r="Y17" s="623"/>
      <c r="Z17" s="659">
        <v>0.6</v>
      </c>
      <c r="AA17" s="659"/>
      <c r="AB17" s="659"/>
      <c r="AC17" s="659"/>
      <c r="AD17" s="660">
        <v>113491</v>
      </c>
      <c r="AE17" s="660"/>
      <c r="AF17" s="660"/>
      <c r="AG17" s="660"/>
      <c r="AH17" s="660"/>
      <c r="AI17" s="660"/>
      <c r="AJ17" s="660"/>
      <c r="AK17" s="660"/>
      <c r="AL17" s="624">
        <v>1.1000000000000001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2186791</v>
      </c>
      <c r="CS17" s="622"/>
      <c r="CT17" s="622"/>
      <c r="CU17" s="622"/>
      <c r="CV17" s="622"/>
      <c r="CW17" s="622"/>
      <c r="CX17" s="622"/>
      <c r="CY17" s="623"/>
      <c r="CZ17" s="659">
        <v>11.7</v>
      </c>
      <c r="DA17" s="659"/>
      <c r="DB17" s="659"/>
      <c r="DC17" s="659"/>
      <c r="DD17" s="627" t="s">
        <v>122</v>
      </c>
      <c r="DE17" s="622"/>
      <c r="DF17" s="622"/>
      <c r="DG17" s="622"/>
      <c r="DH17" s="622"/>
      <c r="DI17" s="622"/>
      <c r="DJ17" s="622"/>
      <c r="DK17" s="622"/>
      <c r="DL17" s="622"/>
      <c r="DM17" s="622"/>
      <c r="DN17" s="622"/>
      <c r="DO17" s="622"/>
      <c r="DP17" s="623"/>
      <c r="DQ17" s="627">
        <v>2158805</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20030</v>
      </c>
      <c r="S18" s="622"/>
      <c r="T18" s="622"/>
      <c r="U18" s="622"/>
      <c r="V18" s="622"/>
      <c r="W18" s="622"/>
      <c r="X18" s="622"/>
      <c r="Y18" s="623"/>
      <c r="Z18" s="659">
        <v>0.1</v>
      </c>
      <c r="AA18" s="659"/>
      <c r="AB18" s="659"/>
      <c r="AC18" s="659"/>
      <c r="AD18" s="660">
        <v>20030</v>
      </c>
      <c r="AE18" s="660"/>
      <c r="AF18" s="660"/>
      <c r="AG18" s="660"/>
      <c r="AH18" s="660"/>
      <c r="AI18" s="660"/>
      <c r="AJ18" s="660"/>
      <c r="AK18" s="660"/>
      <c r="AL18" s="624">
        <v>0.2</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89868</v>
      </c>
      <c r="S19" s="622"/>
      <c r="T19" s="622"/>
      <c r="U19" s="622"/>
      <c r="V19" s="622"/>
      <c r="W19" s="622"/>
      <c r="X19" s="622"/>
      <c r="Y19" s="623"/>
      <c r="Z19" s="659">
        <v>0.5</v>
      </c>
      <c r="AA19" s="659"/>
      <c r="AB19" s="659"/>
      <c r="AC19" s="659"/>
      <c r="AD19" s="660">
        <v>89868</v>
      </c>
      <c r="AE19" s="660"/>
      <c r="AF19" s="660"/>
      <c r="AG19" s="660"/>
      <c r="AH19" s="660"/>
      <c r="AI19" s="660"/>
      <c r="AJ19" s="660"/>
      <c r="AK19" s="660"/>
      <c r="AL19" s="624">
        <v>0.9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492</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3593</v>
      </c>
      <c r="S20" s="622"/>
      <c r="T20" s="622"/>
      <c r="U20" s="622"/>
      <c r="V20" s="622"/>
      <c r="W20" s="622"/>
      <c r="X20" s="622"/>
      <c r="Y20" s="623"/>
      <c r="Z20" s="659">
        <v>0</v>
      </c>
      <c r="AA20" s="659"/>
      <c r="AB20" s="659"/>
      <c r="AC20" s="659"/>
      <c r="AD20" s="660">
        <v>3593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492</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18657752</v>
      </c>
      <c r="CS20" s="622"/>
      <c r="CT20" s="622"/>
      <c r="CU20" s="622"/>
      <c r="CV20" s="622"/>
      <c r="CW20" s="622"/>
      <c r="CX20" s="622"/>
      <c r="CY20" s="623"/>
      <c r="CZ20" s="659">
        <v>100</v>
      </c>
      <c r="DA20" s="659"/>
      <c r="DB20" s="659"/>
      <c r="DC20" s="659"/>
      <c r="DD20" s="627">
        <v>2311739</v>
      </c>
      <c r="DE20" s="622"/>
      <c r="DF20" s="622"/>
      <c r="DG20" s="622"/>
      <c r="DH20" s="622"/>
      <c r="DI20" s="622"/>
      <c r="DJ20" s="622"/>
      <c r="DK20" s="622"/>
      <c r="DL20" s="622"/>
      <c r="DM20" s="622"/>
      <c r="DN20" s="622"/>
      <c r="DO20" s="622"/>
      <c r="DP20" s="623"/>
      <c r="DQ20" s="627">
        <v>12691933</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7455586</v>
      </c>
      <c r="S21" s="622"/>
      <c r="T21" s="622"/>
      <c r="U21" s="622"/>
      <c r="V21" s="622"/>
      <c r="W21" s="622"/>
      <c r="X21" s="622"/>
      <c r="Y21" s="623"/>
      <c r="Z21" s="659">
        <v>39.6</v>
      </c>
      <c r="AA21" s="659"/>
      <c r="AB21" s="659"/>
      <c r="AC21" s="659"/>
      <c r="AD21" s="660">
        <v>6665833</v>
      </c>
      <c r="AE21" s="660"/>
      <c r="AF21" s="660"/>
      <c r="AG21" s="660"/>
      <c r="AH21" s="660"/>
      <c r="AI21" s="660"/>
      <c r="AJ21" s="660"/>
      <c r="AK21" s="660"/>
      <c r="AL21" s="624">
        <v>63.3</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492</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6665833</v>
      </c>
      <c r="S22" s="622"/>
      <c r="T22" s="622"/>
      <c r="U22" s="622"/>
      <c r="V22" s="622"/>
      <c r="W22" s="622"/>
      <c r="X22" s="622"/>
      <c r="Y22" s="623"/>
      <c r="Z22" s="659">
        <v>35.4</v>
      </c>
      <c r="AA22" s="659"/>
      <c r="AB22" s="659"/>
      <c r="AC22" s="659"/>
      <c r="AD22" s="660">
        <v>6665833</v>
      </c>
      <c r="AE22" s="660"/>
      <c r="AF22" s="660"/>
      <c r="AG22" s="660"/>
      <c r="AH22" s="660"/>
      <c r="AI22" s="660"/>
      <c r="AJ22" s="660"/>
      <c r="AK22" s="660"/>
      <c r="AL22" s="624">
        <v>63.3</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789753</v>
      </c>
      <c r="S23" s="622"/>
      <c r="T23" s="622"/>
      <c r="U23" s="622"/>
      <c r="V23" s="622"/>
      <c r="W23" s="622"/>
      <c r="X23" s="622"/>
      <c r="Y23" s="623"/>
      <c r="Z23" s="659">
        <v>4.2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8810337</v>
      </c>
      <c r="CS24" s="677"/>
      <c r="CT24" s="677"/>
      <c r="CU24" s="677"/>
      <c r="CV24" s="677"/>
      <c r="CW24" s="677"/>
      <c r="CX24" s="677"/>
      <c r="CY24" s="702"/>
      <c r="CZ24" s="703">
        <v>47.2</v>
      </c>
      <c r="DA24" s="685"/>
      <c r="DB24" s="685"/>
      <c r="DC24" s="705"/>
      <c r="DD24" s="701">
        <v>6969341</v>
      </c>
      <c r="DE24" s="677"/>
      <c r="DF24" s="677"/>
      <c r="DG24" s="677"/>
      <c r="DH24" s="677"/>
      <c r="DI24" s="677"/>
      <c r="DJ24" s="677"/>
      <c r="DK24" s="702"/>
      <c r="DL24" s="701">
        <v>6699510</v>
      </c>
      <c r="DM24" s="677"/>
      <c r="DN24" s="677"/>
      <c r="DO24" s="677"/>
      <c r="DP24" s="677"/>
      <c r="DQ24" s="677"/>
      <c r="DR24" s="677"/>
      <c r="DS24" s="677"/>
      <c r="DT24" s="677"/>
      <c r="DU24" s="677"/>
      <c r="DV24" s="702"/>
      <c r="DW24" s="703">
        <v>63.4</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11315869</v>
      </c>
      <c r="S25" s="622"/>
      <c r="T25" s="622"/>
      <c r="U25" s="622"/>
      <c r="V25" s="622"/>
      <c r="W25" s="622"/>
      <c r="X25" s="622"/>
      <c r="Y25" s="623"/>
      <c r="Z25" s="659">
        <v>60</v>
      </c>
      <c r="AA25" s="659"/>
      <c r="AB25" s="659"/>
      <c r="AC25" s="659"/>
      <c r="AD25" s="660">
        <v>10526116</v>
      </c>
      <c r="AE25" s="660"/>
      <c r="AF25" s="660"/>
      <c r="AG25" s="660"/>
      <c r="AH25" s="660"/>
      <c r="AI25" s="660"/>
      <c r="AJ25" s="660"/>
      <c r="AK25" s="660"/>
      <c r="AL25" s="624">
        <v>99.9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4066333</v>
      </c>
      <c r="CS25" s="634"/>
      <c r="CT25" s="634"/>
      <c r="CU25" s="634"/>
      <c r="CV25" s="634"/>
      <c r="CW25" s="634"/>
      <c r="CX25" s="634"/>
      <c r="CY25" s="635"/>
      <c r="CZ25" s="624">
        <v>21.8</v>
      </c>
      <c r="DA25" s="636"/>
      <c r="DB25" s="636"/>
      <c r="DC25" s="637"/>
      <c r="DD25" s="627">
        <v>3831363</v>
      </c>
      <c r="DE25" s="634"/>
      <c r="DF25" s="634"/>
      <c r="DG25" s="634"/>
      <c r="DH25" s="634"/>
      <c r="DI25" s="634"/>
      <c r="DJ25" s="634"/>
      <c r="DK25" s="635"/>
      <c r="DL25" s="627">
        <v>3773265</v>
      </c>
      <c r="DM25" s="634"/>
      <c r="DN25" s="634"/>
      <c r="DO25" s="634"/>
      <c r="DP25" s="634"/>
      <c r="DQ25" s="634"/>
      <c r="DR25" s="634"/>
      <c r="DS25" s="634"/>
      <c r="DT25" s="634"/>
      <c r="DU25" s="634"/>
      <c r="DV25" s="635"/>
      <c r="DW25" s="624">
        <v>35.700000000000003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1902</v>
      </c>
      <c r="S26" s="622"/>
      <c r="T26" s="622"/>
      <c r="U26" s="622"/>
      <c r="V26" s="622"/>
      <c r="W26" s="622"/>
      <c r="X26" s="622"/>
      <c r="Y26" s="623"/>
      <c r="Z26" s="659">
        <v>0</v>
      </c>
      <c r="AA26" s="659"/>
      <c r="AB26" s="659"/>
      <c r="AC26" s="659"/>
      <c r="AD26" s="660">
        <v>1902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2518912</v>
      </c>
      <c r="CS26" s="622"/>
      <c r="CT26" s="622"/>
      <c r="CU26" s="622"/>
      <c r="CV26" s="622"/>
      <c r="CW26" s="622"/>
      <c r="CX26" s="622"/>
      <c r="CY26" s="623"/>
      <c r="CZ26" s="624">
        <v>13.5</v>
      </c>
      <c r="DA26" s="636"/>
      <c r="DB26" s="636"/>
      <c r="DC26" s="637"/>
      <c r="DD26" s="627">
        <v>2393512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86367</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2633722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2557213</v>
      </c>
      <c r="CS27" s="634"/>
      <c r="CT27" s="634"/>
      <c r="CU27" s="634"/>
      <c r="CV27" s="634"/>
      <c r="CW27" s="634"/>
      <c r="CX27" s="634"/>
      <c r="CY27" s="635"/>
      <c r="CZ27" s="624">
        <v>13.7</v>
      </c>
      <c r="DA27" s="636"/>
      <c r="DB27" s="636"/>
      <c r="DC27" s="637"/>
      <c r="DD27" s="627">
        <v>979173</v>
      </c>
      <c r="DE27" s="634"/>
      <c r="DF27" s="634"/>
      <c r="DG27" s="634"/>
      <c r="DH27" s="634"/>
      <c r="DI27" s="634"/>
      <c r="DJ27" s="634"/>
      <c r="DK27" s="635"/>
      <c r="DL27" s="627">
        <v>767440</v>
      </c>
      <c r="DM27" s="634"/>
      <c r="DN27" s="634"/>
      <c r="DO27" s="634"/>
      <c r="DP27" s="634"/>
      <c r="DQ27" s="634"/>
      <c r="DR27" s="634"/>
      <c r="DS27" s="634"/>
      <c r="DT27" s="634"/>
      <c r="DU27" s="634"/>
      <c r="DV27" s="635"/>
      <c r="DW27" s="624">
        <v>7.3</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194001</v>
      </c>
      <c r="S28" s="622"/>
      <c r="T28" s="622"/>
      <c r="U28" s="622"/>
      <c r="V28" s="622"/>
      <c r="W28" s="622"/>
      <c r="X28" s="622"/>
      <c r="Y28" s="623"/>
      <c r="Z28" s="659">
        <v>1</v>
      </c>
      <c r="AA28" s="659"/>
      <c r="AB28" s="659"/>
      <c r="AC28" s="659"/>
      <c r="AD28" s="660">
        <v>2683</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2186791</v>
      </c>
      <c r="CS28" s="622"/>
      <c r="CT28" s="622"/>
      <c r="CU28" s="622"/>
      <c r="CV28" s="622"/>
      <c r="CW28" s="622"/>
      <c r="CX28" s="622"/>
      <c r="CY28" s="623"/>
      <c r="CZ28" s="624">
        <v>11.7</v>
      </c>
      <c r="DA28" s="636"/>
      <c r="DB28" s="636"/>
      <c r="DC28" s="637"/>
      <c r="DD28" s="627">
        <v>2158805</v>
      </c>
      <c r="DE28" s="622"/>
      <c r="DF28" s="622"/>
      <c r="DG28" s="622"/>
      <c r="DH28" s="622"/>
      <c r="DI28" s="622"/>
      <c r="DJ28" s="622"/>
      <c r="DK28" s="623"/>
      <c r="DL28" s="627">
        <v>2158805</v>
      </c>
      <c r="DM28" s="622"/>
      <c r="DN28" s="622"/>
      <c r="DO28" s="622"/>
      <c r="DP28" s="622"/>
      <c r="DQ28" s="622"/>
      <c r="DR28" s="622"/>
      <c r="DS28" s="622"/>
      <c r="DT28" s="622"/>
      <c r="DU28" s="622"/>
      <c r="DV28" s="623"/>
      <c r="DW28" s="624">
        <v>20.399999999999999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68855</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2186791</v>
      </c>
      <c r="CS29" s="634"/>
      <c r="CT29" s="634"/>
      <c r="CU29" s="634"/>
      <c r="CV29" s="634"/>
      <c r="CW29" s="634"/>
      <c r="CX29" s="634"/>
      <c r="CY29" s="635"/>
      <c r="CZ29" s="624">
        <v>11.7</v>
      </c>
      <c r="DA29" s="636"/>
      <c r="DB29" s="636"/>
      <c r="DC29" s="637"/>
      <c r="DD29" s="627">
        <v>2158805</v>
      </c>
      <c r="DE29" s="634"/>
      <c r="DF29" s="634"/>
      <c r="DG29" s="634"/>
      <c r="DH29" s="634"/>
      <c r="DI29" s="634"/>
      <c r="DJ29" s="634"/>
      <c r="DK29" s="635"/>
      <c r="DL29" s="627">
        <v>2158805</v>
      </c>
      <c r="DM29" s="634"/>
      <c r="DN29" s="634"/>
      <c r="DO29" s="634"/>
      <c r="DP29" s="634"/>
      <c r="DQ29" s="634"/>
      <c r="DR29" s="634"/>
      <c r="DS29" s="634"/>
      <c r="DT29" s="634"/>
      <c r="DU29" s="634"/>
      <c r="DV29" s="635"/>
      <c r="DW29" s="624">
        <v>20.399999999999999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2431739</v>
      </c>
      <c r="S30" s="622"/>
      <c r="T30" s="622"/>
      <c r="U30" s="622"/>
      <c r="V30" s="622"/>
      <c r="W30" s="622"/>
      <c r="X30" s="622"/>
      <c r="Y30" s="623"/>
      <c r="Z30" s="659">
        <v>12.9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2145282</v>
      </c>
      <c r="CS30" s="622"/>
      <c r="CT30" s="622"/>
      <c r="CU30" s="622"/>
      <c r="CV30" s="622"/>
      <c r="CW30" s="622"/>
      <c r="CX30" s="622"/>
      <c r="CY30" s="623"/>
      <c r="CZ30" s="624">
        <v>11.5</v>
      </c>
      <c r="DA30" s="636"/>
      <c r="DB30" s="636"/>
      <c r="DC30" s="637"/>
      <c r="DD30" s="627">
        <v>2117296</v>
      </c>
      <c r="DE30" s="622"/>
      <c r="DF30" s="622"/>
      <c r="DG30" s="622"/>
      <c r="DH30" s="622"/>
      <c r="DI30" s="622"/>
      <c r="DJ30" s="622"/>
      <c r="DK30" s="623"/>
      <c r="DL30" s="627">
        <v>2117296</v>
      </c>
      <c r="DM30" s="622"/>
      <c r="DN30" s="622"/>
      <c r="DO30" s="622"/>
      <c r="DP30" s="622"/>
      <c r="DQ30" s="622"/>
      <c r="DR30" s="622"/>
      <c r="DS30" s="622"/>
      <c r="DT30" s="622"/>
      <c r="DU30" s="622"/>
      <c r="DV30" s="623"/>
      <c r="DW30" s="624">
        <v>20</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98.6</v>
      </c>
      <c r="BN31" s="684"/>
      <c r="BO31" s="684"/>
      <c r="BP31" s="684"/>
      <c r="BQ31" s="686"/>
      <c r="BR31" s="683">
        <v>99.5</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41509</v>
      </c>
      <c r="CS31" s="634"/>
      <c r="CT31" s="634"/>
      <c r="CU31" s="634"/>
      <c r="CV31" s="634"/>
      <c r="CW31" s="634"/>
      <c r="CX31" s="634"/>
      <c r="CY31" s="635"/>
      <c r="CZ31" s="624">
        <v>0.2</v>
      </c>
      <c r="DA31" s="636"/>
      <c r="DB31" s="636"/>
      <c r="DC31" s="637"/>
      <c r="DD31" s="627">
        <v>41509</v>
      </c>
      <c r="DE31" s="634"/>
      <c r="DF31" s="634"/>
      <c r="DG31" s="634"/>
      <c r="DH31" s="634"/>
      <c r="DI31" s="634"/>
      <c r="DJ31" s="634"/>
      <c r="DK31" s="635"/>
      <c r="DL31" s="627">
        <v>41509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1431512</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99.6</v>
      </c>
      <c r="BH32" s="634"/>
      <c r="BI32" s="634"/>
      <c r="BJ32" s="634"/>
      <c r="BK32" s="634"/>
      <c r="BL32" s="634"/>
      <c r="BM32" s="625">
        <v>98.8</v>
      </c>
      <c r="BN32" s="634"/>
      <c r="BO32" s="634"/>
      <c r="BP32" s="634"/>
      <c r="BQ32" s="657"/>
      <c r="BR32" s="687">
        <v>99.5</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31496</v>
      </c>
      <c r="S33" s="622"/>
      <c r="T33" s="622"/>
      <c r="U33" s="622"/>
      <c r="V33" s="622"/>
      <c r="W33" s="622"/>
      <c r="X33" s="622"/>
      <c r="Y33" s="623"/>
      <c r="Z33" s="659">
        <v>0.2</v>
      </c>
      <c r="AA33" s="659"/>
      <c r="AB33" s="659"/>
      <c r="AC33" s="659"/>
      <c r="AD33" s="660">
        <v>5401</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99.3</v>
      </c>
      <c r="BH33" s="606"/>
      <c r="BI33" s="606"/>
      <c r="BJ33" s="606"/>
      <c r="BK33" s="606"/>
      <c r="BL33" s="606"/>
      <c r="BM33" s="652">
        <v>98.3</v>
      </c>
      <c r="BN33" s="606"/>
      <c r="BO33" s="606"/>
      <c r="BP33" s="606"/>
      <c r="BQ33" s="669"/>
      <c r="BR33" s="682">
        <v>99.4</v>
      </c>
      <c r="BS33" s="606"/>
      <c r="BT33" s="606"/>
      <c r="BU33" s="606"/>
      <c r="BV33" s="606"/>
      <c r="BW33" s="606"/>
      <c r="BX33" s="652">
        <v>98.2</v>
      </c>
      <c r="BY33" s="606"/>
      <c r="BZ33" s="606"/>
      <c r="CA33" s="606"/>
      <c r="CB33" s="669"/>
      <c r="CD33" s="618" t="s">
        <v>307</v>
      </c>
      <c r="CE33" s="619"/>
      <c r="CF33" s="619"/>
      <c r="CG33" s="619"/>
      <c r="CH33" s="619"/>
      <c r="CI33" s="619"/>
      <c r="CJ33" s="619"/>
      <c r="CK33" s="619"/>
      <c r="CL33" s="619"/>
      <c r="CM33" s="619"/>
      <c r="CN33" s="619"/>
      <c r="CO33" s="619"/>
      <c r="CP33" s="619"/>
      <c r="CQ33" s="620"/>
      <c r="CR33" s="621">
        <v>7188044</v>
      </c>
      <c r="CS33" s="634"/>
      <c r="CT33" s="634"/>
      <c r="CU33" s="634"/>
      <c r="CV33" s="634"/>
      <c r="CW33" s="634"/>
      <c r="CX33" s="634"/>
      <c r="CY33" s="635"/>
      <c r="CZ33" s="624">
        <v>38.5</v>
      </c>
      <c r="DA33" s="636"/>
      <c r="DB33" s="636"/>
      <c r="DC33" s="637"/>
      <c r="DD33" s="627">
        <v>5492199</v>
      </c>
      <c r="DE33" s="634"/>
      <c r="DF33" s="634"/>
      <c r="DG33" s="634"/>
      <c r="DH33" s="634"/>
      <c r="DI33" s="634"/>
      <c r="DJ33" s="634"/>
      <c r="DK33" s="635"/>
      <c r="DL33" s="627">
        <v>3735959</v>
      </c>
      <c r="DM33" s="634"/>
      <c r="DN33" s="634"/>
      <c r="DO33" s="634"/>
      <c r="DP33" s="634"/>
      <c r="DQ33" s="634"/>
      <c r="DR33" s="634"/>
      <c r="DS33" s="634"/>
      <c r="DT33" s="634"/>
      <c r="DU33" s="634"/>
      <c r="DV33" s="635"/>
      <c r="DW33" s="624">
        <v>35.4</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142057</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2713522</v>
      </c>
      <c r="CS34" s="622"/>
      <c r="CT34" s="622"/>
      <c r="CU34" s="622"/>
      <c r="CV34" s="622"/>
      <c r="CW34" s="622"/>
      <c r="CX34" s="622"/>
      <c r="CY34" s="623"/>
      <c r="CZ34" s="624">
        <v>14.5</v>
      </c>
      <c r="DA34" s="636"/>
      <c r="DB34" s="636"/>
      <c r="DC34" s="637"/>
      <c r="DD34" s="627">
        <v>1826659</v>
      </c>
      <c r="DE34" s="622"/>
      <c r="DF34" s="622"/>
      <c r="DG34" s="622"/>
      <c r="DH34" s="622"/>
      <c r="DI34" s="622"/>
      <c r="DJ34" s="622"/>
      <c r="DK34" s="623"/>
      <c r="DL34" s="627">
        <v>1522852</v>
      </c>
      <c r="DM34" s="622"/>
      <c r="DN34" s="622"/>
      <c r="DO34" s="622"/>
      <c r="DP34" s="622"/>
      <c r="DQ34" s="622"/>
      <c r="DR34" s="622"/>
      <c r="DS34" s="622"/>
      <c r="DT34" s="622"/>
      <c r="DU34" s="622"/>
      <c r="DV34" s="623"/>
      <c r="DW34" s="624">
        <v>14.4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741355</v>
      </c>
      <c r="S35" s="622"/>
      <c r="T35" s="622"/>
      <c r="U35" s="622"/>
      <c r="V35" s="622"/>
      <c r="W35" s="622"/>
      <c r="X35" s="622"/>
      <c r="Y35" s="623"/>
      <c r="Z35" s="659">
        <v>3.9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189675</v>
      </c>
      <c r="CS35" s="634"/>
      <c r="CT35" s="634"/>
      <c r="CU35" s="634"/>
      <c r="CV35" s="634"/>
      <c r="CW35" s="634"/>
      <c r="CX35" s="634"/>
      <c r="CY35" s="635"/>
      <c r="CZ35" s="624">
        <v>1</v>
      </c>
      <c r="DA35" s="636"/>
      <c r="DB35" s="636"/>
      <c r="DC35" s="637"/>
      <c r="DD35" s="627">
        <v>169847</v>
      </c>
      <c r="DE35" s="634"/>
      <c r="DF35" s="634"/>
      <c r="DG35" s="634"/>
      <c r="DH35" s="634"/>
      <c r="DI35" s="634"/>
      <c r="DJ35" s="634"/>
      <c r="DK35" s="635"/>
      <c r="DL35" s="627">
        <v>74903</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248832</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2453704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40693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2093191</v>
      </c>
      <c r="CS36" s="622"/>
      <c r="CT36" s="622"/>
      <c r="CU36" s="622"/>
      <c r="CV36" s="622"/>
      <c r="CW36" s="622"/>
      <c r="CX36" s="622"/>
      <c r="CY36" s="623"/>
      <c r="CZ36" s="624">
        <v>11.2</v>
      </c>
      <c r="DA36" s="636"/>
      <c r="DB36" s="636"/>
      <c r="DC36" s="637"/>
      <c r="DD36" s="627">
        <v>1663950</v>
      </c>
      <c r="DE36" s="622"/>
      <c r="DF36" s="622"/>
      <c r="DG36" s="622"/>
      <c r="DH36" s="622"/>
      <c r="DI36" s="622"/>
      <c r="DJ36" s="622"/>
      <c r="DK36" s="623"/>
      <c r="DL36" s="627">
        <v>833605</v>
      </c>
      <c r="DM36" s="622"/>
      <c r="DN36" s="622"/>
      <c r="DO36" s="622"/>
      <c r="DP36" s="622"/>
      <c r="DQ36" s="622"/>
      <c r="DR36" s="622"/>
      <c r="DS36" s="622"/>
      <c r="DT36" s="622"/>
      <c r="DU36" s="622"/>
      <c r="DV36" s="623"/>
      <c r="DW36" s="624">
        <v>7.9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253829</v>
      </c>
      <c r="S37" s="622"/>
      <c r="T37" s="622"/>
      <c r="U37" s="622"/>
      <c r="V37" s="622"/>
      <c r="W37" s="622"/>
      <c r="X37" s="622"/>
      <c r="Y37" s="623"/>
      <c r="Z37" s="659">
        <v>1.3</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366566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-16416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478489</v>
      </c>
      <c r="CS37" s="634"/>
      <c r="CT37" s="634"/>
      <c r="CU37" s="634"/>
      <c r="CV37" s="634"/>
      <c r="CW37" s="634"/>
      <c r="CX37" s="634"/>
      <c r="CY37" s="635"/>
      <c r="CZ37" s="624">
        <v>2.6</v>
      </c>
      <c r="DA37" s="636"/>
      <c r="DB37" s="636"/>
      <c r="DC37" s="637"/>
      <c r="DD37" s="627">
        <v>419149</v>
      </c>
      <c r="DE37" s="634"/>
      <c r="DF37" s="634"/>
      <c r="DG37" s="634"/>
      <c r="DH37" s="634"/>
      <c r="DI37" s="634"/>
      <c r="DJ37" s="634"/>
      <c r="DK37" s="635"/>
      <c r="DL37" s="627">
        <v>403143</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1899187</v>
      </c>
      <c r="S38" s="622"/>
      <c r="T38" s="622"/>
      <c r="U38" s="622"/>
      <c r="V38" s="622"/>
      <c r="W38" s="622"/>
      <c r="X38" s="622"/>
      <c r="Y38" s="623"/>
      <c r="Z38" s="659">
        <v>10.1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329868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3739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1738891</v>
      </c>
      <c r="CS38" s="622"/>
      <c r="CT38" s="622"/>
      <c r="CU38" s="622"/>
      <c r="CV38" s="622"/>
      <c r="CW38" s="622"/>
      <c r="CX38" s="622"/>
      <c r="CY38" s="623"/>
      <c r="CZ38" s="624">
        <v>9.3000000000000007</v>
      </c>
      <c r="DA38" s="636"/>
      <c r="DB38" s="636"/>
      <c r="DC38" s="637"/>
      <c r="DD38" s="627">
        <v>1432640</v>
      </c>
      <c r="DE38" s="622"/>
      <c r="DF38" s="622"/>
      <c r="DG38" s="622"/>
      <c r="DH38" s="622"/>
      <c r="DI38" s="622"/>
      <c r="DJ38" s="622"/>
      <c r="DK38" s="623"/>
      <c r="DL38" s="627">
        <v>1304599</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103545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5399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215044</v>
      </c>
      <c r="CS39" s="634"/>
      <c r="CT39" s="634"/>
      <c r="CU39" s="634"/>
      <c r="CV39" s="634"/>
      <c r="CW39" s="634"/>
      <c r="CX39" s="634"/>
      <c r="CY39" s="635"/>
      <c r="CZ39" s="624">
        <v>1.2</v>
      </c>
      <c r="DA39" s="636"/>
      <c r="DB39" s="636"/>
      <c r="DC39" s="637"/>
      <c r="DD39" s="627">
        <v>180582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24287</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18379</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237721</v>
      </c>
      <c r="CS40" s="622"/>
      <c r="CT40" s="622"/>
      <c r="CU40" s="622"/>
      <c r="CV40" s="622"/>
      <c r="CW40" s="622"/>
      <c r="CX40" s="622"/>
      <c r="CY40" s="623"/>
      <c r="CZ40" s="624">
        <v>1.3</v>
      </c>
      <c r="DA40" s="636"/>
      <c r="DB40" s="636"/>
      <c r="DC40" s="637"/>
      <c r="DD40" s="627">
        <v>218521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18847001</v>
      </c>
      <c r="S41" s="646"/>
      <c r="T41" s="646"/>
      <c r="U41" s="646"/>
      <c r="V41" s="646"/>
      <c r="W41" s="646"/>
      <c r="X41" s="646"/>
      <c r="Y41" s="649"/>
      <c r="Z41" s="650">
        <v>100</v>
      </c>
      <c r="AA41" s="650"/>
      <c r="AB41" s="650"/>
      <c r="AC41" s="650"/>
      <c r="AD41" s="651">
        <v>10536103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323457</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1311889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463</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2659371</v>
      </c>
      <c r="CS42" s="634"/>
      <c r="CT42" s="634"/>
      <c r="CU42" s="634"/>
      <c r="CV42" s="634"/>
      <c r="CW42" s="634"/>
      <c r="CX42" s="634"/>
      <c r="CY42" s="635"/>
      <c r="CZ42" s="624">
        <v>14.3</v>
      </c>
      <c r="DA42" s="636"/>
      <c r="DB42" s="636"/>
      <c r="DC42" s="637"/>
      <c r="DD42" s="627">
        <v>230393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41173</v>
      </c>
      <c r="CS43" s="634"/>
      <c r="CT43" s="634"/>
      <c r="CU43" s="634"/>
      <c r="CV43" s="634"/>
      <c r="CW43" s="634"/>
      <c r="CX43" s="634"/>
      <c r="CY43" s="635"/>
      <c r="CZ43" s="624">
        <v>0.2</v>
      </c>
      <c r="DA43" s="636"/>
      <c r="DB43" s="636"/>
      <c r="DC43" s="637"/>
      <c r="DD43" s="627">
        <v>1059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2311739</v>
      </c>
      <c r="CS44" s="622"/>
      <c r="CT44" s="622"/>
      <c r="CU44" s="622"/>
      <c r="CV44" s="622"/>
      <c r="CW44" s="622"/>
      <c r="CX44" s="622"/>
      <c r="CY44" s="623"/>
      <c r="CZ44" s="624">
        <v>12.4</v>
      </c>
      <c r="DA44" s="625"/>
      <c r="DB44" s="625"/>
      <c r="DC44" s="626"/>
      <c r="DD44" s="627">
        <v>187590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682303</v>
      </c>
      <c r="CS45" s="634"/>
      <c r="CT45" s="634"/>
      <c r="CU45" s="634"/>
      <c r="CV45" s="634"/>
      <c r="CW45" s="634"/>
      <c r="CX45" s="634"/>
      <c r="CY45" s="635"/>
      <c r="CZ45" s="624">
        <v>3.7</v>
      </c>
      <c r="DA45" s="636"/>
      <c r="DB45" s="636"/>
      <c r="DC45" s="637"/>
      <c r="DD45" s="627">
        <v>71268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1606992</v>
      </c>
      <c r="CS46" s="622"/>
      <c r="CT46" s="622"/>
      <c r="CU46" s="622"/>
      <c r="CV46" s="622"/>
      <c r="CW46" s="622"/>
      <c r="CX46" s="622"/>
      <c r="CY46" s="623"/>
      <c r="CZ46" s="624">
        <v>8.6</v>
      </c>
      <c r="DA46" s="625"/>
      <c r="DB46" s="625"/>
      <c r="DC46" s="626"/>
      <c r="DD46" s="627">
        <v>116018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347632</v>
      </c>
      <c r="CS47" s="634"/>
      <c r="CT47" s="634"/>
      <c r="CU47" s="634"/>
      <c r="CV47" s="634"/>
      <c r="CW47" s="634"/>
      <c r="CX47" s="634"/>
      <c r="CY47" s="635"/>
      <c r="CZ47" s="624">
        <v>1.9</v>
      </c>
      <c r="DA47" s="636"/>
      <c r="DB47" s="636"/>
      <c r="DC47" s="637"/>
      <c r="DD47" s="627">
        <v>42803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18657752</v>
      </c>
      <c r="CS49" s="606"/>
      <c r="CT49" s="606"/>
      <c r="CU49" s="606"/>
      <c r="CV49" s="606"/>
      <c r="CW49" s="606"/>
      <c r="CX49" s="606"/>
      <c r="CY49" s="607"/>
      <c r="CZ49" s="608">
        <v>100</v>
      </c>
      <c r="DA49" s="609"/>
      <c r="DB49" s="609"/>
      <c r="DC49" s="610"/>
      <c r="DD49" s="611">
        <v>12691933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O9NevixRLdo76mXQTgSTuY+/l+ytNP8Qealp1gLUpCFnY+HN+z0Npj4wPQ7AT4cNC1AG6+xgGjWTDNvYW3goXg==" saltValue="p4Xrylvpxh1mH+vI8PQuL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19448</v>
      </c>
      <c r="R7" s="1103"/>
      <c r="S7" s="1103"/>
      <c r="T7" s="1103"/>
      <c r="U7" s="1103"/>
      <c r="V7" s="1103">
        <v>19259</v>
      </c>
      <c r="W7" s="1103"/>
      <c r="X7" s="1103"/>
      <c r="Y7" s="1103"/>
      <c r="Z7" s="1103"/>
      <c r="AA7" s="1103">
        <v>189</v>
      </c>
      <c r="AB7" s="1103"/>
      <c r="AC7" s="1103"/>
      <c r="AD7" s="1103"/>
      <c r="AE7" s="1104"/>
      <c r="AF7" s="1105">
        <v>102</v>
      </c>
      <c r="AG7" s="1106"/>
      <c r="AH7" s="1106"/>
      <c r="AI7" s="1106"/>
      <c r="AJ7" s="1107"/>
      <c r="AK7" s="1108">
        <v>741</v>
      </c>
      <c r="AL7" s="1109"/>
      <c r="AM7" s="1109"/>
      <c r="AN7" s="1109"/>
      <c r="AO7" s="1109"/>
      <c r="AP7" s="1109">
        <v>14168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19448</v>
      </c>
      <c r="R23" s="1061"/>
      <c r="S23" s="1061"/>
      <c r="T23" s="1061"/>
      <c r="U23" s="1061"/>
      <c r="V23" s="1061">
        <v>19259</v>
      </c>
      <c r="W23" s="1061"/>
      <c r="X23" s="1061"/>
      <c r="Y23" s="1061"/>
      <c r="Z23" s="1061"/>
      <c r="AA23" s="1061">
        <v>189</v>
      </c>
      <c r="AB23" s="1061"/>
      <c r="AC23" s="1061"/>
      <c r="AD23" s="1061"/>
      <c r="AE23" s="1068"/>
      <c r="AF23" s="1069">
        <v>102</v>
      </c>
      <c r="AG23" s="1061"/>
      <c r="AH23" s="1061"/>
      <c r="AI23" s="1061"/>
      <c r="AJ23" s="1070"/>
      <c r="AK23" s="1071"/>
      <c r="AL23" s="1072"/>
      <c r="AM23" s="1072"/>
      <c r="AN23" s="1072"/>
      <c r="AO23" s="1072"/>
      <c r="AP23" s="1061">
        <v>14168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3451</v>
      </c>
      <c r="R28" s="1051"/>
      <c r="S28" s="1051"/>
      <c r="T28" s="1051"/>
      <c r="U28" s="1051"/>
      <c r="V28" s="1051">
        <v>3411</v>
      </c>
      <c r="W28" s="1051"/>
      <c r="X28" s="1051"/>
      <c r="Y28" s="1051"/>
      <c r="Z28" s="1051"/>
      <c r="AA28" s="1051">
        <v>41</v>
      </c>
      <c r="AB28" s="1051"/>
      <c r="AC28" s="1051"/>
      <c r="AD28" s="1051"/>
      <c r="AE28" s="1052"/>
      <c r="AF28" s="1053">
        <v>41</v>
      </c>
      <c r="AG28" s="1051"/>
      <c r="AH28" s="1051"/>
      <c r="AI28" s="1051"/>
      <c r="AJ28" s="1054"/>
      <c r="AK28" s="1042">
        <v>323</v>
      </c>
      <c r="AL28" s="1043"/>
      <c r="AM28" s="1043"/>
      <c r="AN28" s="1043"/>
      <c r="AO28" s="1043"/>
      <c r="AP28" s="1043" t="s">
        <v>554</v>
      </c>
      <c r="AQ28" s="1043"/>
      <c r="AR28" s="1043"/>
      <c r="AS28" s="1043"/>
      <c r="AT28" s="1043"/>
      <c r="AU28" s="1043">
        <v>323</v>
      </c>
      <c r="AV28" s="1043"/>
      <c r="AW28" s="1043"/>
      <c r="AX28" s="1043"/>
      <c r="AY28" s="1043"/>
      <c r="AZ28" s="1044" t="s">
        <v>554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3626</v>
      </c>
      <c r="R29" s="1039"/>
      <c r="S29" s="1039"/>
      <c r="T29" s="1039"/>
      <c r="U29" s="1039"/>
      <c r="V29" s="1039">
        <v>3463</v>
      </c>
      <c r="W29" s="1039"/>
      <c r="X29" s="1039"/>
      <c r="Y29" s="1039"/>
      <c r="Z29" s="1039"/>
      <c r="AA29" s="1039">
        <v>164</v>
      </c>
      <c r="AB29" s="1039"/>
      <c r="AC29" s="1039"/>
      <c r="AD29" s="1039"/>
      <c r="AE29" s="1040"/>
      <c r="AF29" s="1035">
        <v>164</v>
      </c>
      <c r="AG29" s="1036"/>
      <c r="AH29" s="1036"/>
      <c r="AI29" s="1036"/>
      <c r="AJ29" s="1037"/>
      <c r="AK29" s="980">
        <v>537</v>
      </c>
      <c r="AL29" s="971"/>
      <c r="AM29" s="971"/>
      <c r="AN29" s="971"/>
      <c r="AO29" s="971"/>
      <c r="AP29" s="971" t="s">
        <v>554</v>
      </c>
      <c r="AQ29" s="971"/>
      <c r="AR29" s="971"/>
      <c r="AS29" s="971"/>
      <c r="AT29" s="971"/>
      <c r="AU29" s="971">
        <v>537</v>
      </c>
      <c r="AV29" s="971"/>
      <c r="AW29" s="971"/>
      <c r="AX29" s="971"/>
      <c r="AY29" s="971"/>
      <c r="AZ29" s="1041" t="s">
        <v>554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22</v>
      </c>
      <c r="R30" s="1039"/>
      <c r="S30" s="1039"/>
      <c r="T30" s="1039"/>
      <c r="U30" s="1039"/>
      <c r="V30" s="1039">
        <v>22</v>
      </c>
      <c r="W30" s="1039"/>
      <c r="X30" s="1039"/>
      <c r="Y30" s="1039"/>
      <c r="Z30" s="1039"/>
      <c r="AA30" s="1039" t="s">
        <v>554</v>
      </c>
      <c r="AB30" s="1039"/>
      <c r="AC30" s="1039"/>
      <c r="AD30" s="1039"/>
      <c r="AE30" s="1040"/>
      <c r="AF30" s="1035" t="s">
        <v>122</v>
      </c>
      <c r="AG30" s="1036"/>
      <c r="AH30" s="1036"/>
      <c r="AI30" s="1036"/>
      <c r="AJ30" s="1037"/>
      <c r="AK30" s="980">
        <v>10</v>
      </c>
      <c r="AL30" s="971"/>
      <c r="AM30" s="971"/>
      <c r="AN30" s="971"/>
      <c r="AO30" s="971"/>
      <c r="AP30" s="971" t="s">
        <v>554</v>
      </c>
      <c r="AQ30" s="971"/>
      <c r="AR30" s="971"/>
      <c r="AS30" s="971"/>
      <c r="AT30" s="971"/>
      <c r="AU30" s="971">
        <v>10</v>
      </c>
      <c r="AV30" s="971"/>
      <c r="AW30" s="971"/>
      <c r="AX30" s="971"/>
      <c r="AY30" s="971"/>
      <c r="AZ30" s="1041" t="s">
        <v>554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585</v>
      </c>
      <c r="R31" s="1039"/>
      <c r="S31" s="1039"/>
      <c r="T31" s="1039"/>
      <c r="U31" s="1039"/>
      <c r="V31" s="1039">
        <v>571</v>
      </c>
      <c r="W31" s="1039"/>
      <c r="X31" s="1039"/>
      <c r="Y31" s="1039"/>
      <c r="Z31" s="1039"/>
      <c r="AA31" s="1039">
        <v>13</v>
      </c>
      <c r="AB31" s="1039"/>
      <c r="AC31" s="1039"/>
      <c r="AD31" s="1039"/>
      <c r="AE31" s="1040"/>
      <c r="AF31" s="1035">
        <v>13</v>
      </c>
      <c r="AG31" s="1036"/>
      <c r="AH31" s="1036"/>
      <c r="AI31" s="1036"/>
      <c r="AJ31" s="1037"/>
      <c r="AK31" s="980">
        <v>188</v>
      </c>
      <c r="AL31" s="971"/>
      <c r="AM31" s="971"/>
      <c r="AN31" s="971"/>
      <c r="AO31" s="971"/>
      <c r="AP31" s="971" t="s">
        <v>554</v>
      </c>
      <c r="AQ31" s="971"/>
      <c r="AR31" s="971"/>
      <c r="AS31" s="971"/>
      <c r="AT31" s="971"/>
      <c r="AU31" s="971">
        <v>188</v>
      </c>
      <c r="AV31" s="971"/>
      <c r="AW31" s="971"/>
      <c r="AX31" s="971"/>
      <c r="AY31" s="971"/>
      <c r="AZ31" s="1041" t="s">
        <v>554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223</v>
      </c>
      <c r="R32" s="1039"/>
      <c r="S32" s="1039"/>
      <c r="T32" s="1039"/>
      <c r="U32" s="1039"/>
      <c r="V32" s="1039">
        <v>199</v>
      </c>
      <c r="W32" s="1039"/>
      <c r="X32" s="1039"/>
      <c r="Y32" s="1039"/>
      <c r="Z32" s="1039"/>
      <c r="AA32" s="1039">
        <v>24</v>
      </c>
      <c r="AB32" s="1039"/>
      <c r="AC32" s="1039"/>
      <c r="AD32" s="1039"/>
      <c r="AE32" s="1040"/>
      <c r="AF32" s="1035">
        <v>664</v>
      </c>
      <c r="AG32" s="1036"/>
      <c r="AH32" s="1036"/>
      <c r="AI32" s="1036"/>
      <c r="AJ32" s="1037"/>
      <c r="AK32" s="980">
        <v>18</v>
      </c>
      <c r="AL32" s="971"/>
      <c r="AM32" s="971"/>
      <c r="AN32" s="971"/>
      <c r="AO32" s="971"/>
      <c r="AP32" s="971">
        <v>481</v>
      </c>
      <c r="AQ32" s="971"/>
      <c r="AR32" s="971"/>
      <c r="AS32" s="971"/>
      <c r="AT32" s="971"/>
      <c r="AU32" s="971">
        <v>2</v>
      </c>
      <c r="AV32" s="971"/>
      <c r="AW32" s="971"/>
      <c r="AX32" s="971"/>
      <c r="AY32" s="971"/>
      <c r="AZ32" s="1041" t="s">
        <v>555</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394</v>
      </c>
      <c r="C33" s="1031"/>
      <c r="D33" s="1031"/>
      <c r="E33" s="1031"/>
      <c r="F33" s="1031"/>
      <c r="G33" s="1031"/>
      <c r="H33" s="1031"/>
      <c r="I33" s="1031"/>
      <c r="J33" s="1031"/>
      <c r="K33" s="1031"/>
      <c r="L33" s="1031"/>
      <c r="M33" s="1031"/>
      <c r="N33" s="1031"/>
      <c r="O33" s="1031"/>
      <c r="P33" s="1032"/>
      <c r="Q33" s="1038">
        <v>455</v>
      </c>
      <c r="R33" s="1039"/>
      <c r="S33" s="1039"/>
      <c r="T33" s="1039"/>
      <c r="U33" s="1039"/>
      <c r="V33" s="1039">
        <v>415</v>
      </c>
      <c r="W33" s="1039"/>
      <c r="X33" s="1039"/>
      <c r="Y33" s="1039"/>
      <c r="Z33" s="1039"/>
      <c r="AA33" s="1039">
        <v>40</v>
      </c>
      <c r="AB33" s="1039"/>
      <c r="AC33" s="1039"/>
      <c r="AD33" s="1039"/>
      <c r="AE33" s="1040"/>
      <c r="AF33" s="1035">
        <v>333</v>
      </c>
      <c r="AG33" s="1036"/>
      <c r="AH33" s="1036"/>
      <c r="AI33" s="1036"/>
      <c r="AJ33" s="1037"/>
      <c r="AK33" s="980">
        <v>367</v>
      </c>
      <c r="AL33" s="971"/>
      <c r="AM33" s="971"/>
      <c r="AN33" s="971"/>
      <c r="AO33" s="971"/>
      <c r="AP33" s="971">
        <v>1014</v>
      </c>
      <c r="AQ33" s="971"/>
      <c r="AR33" s="971"/>
      <c r="AS33" s="971"/>
      <c r="AT33" s="971"/>
      <c r="AU33" s="971">
        <v>794</v>
      </c>
      <c r="AV33" s="971"/>
      <c r="AW33" s="971"/>
      <c r="AX33" s="971"/>
      <c r="AY33" s="971"/>
      <c r="AZ33" s="1041" t="s">
        <v>555</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395</v>
      </c>
      <c r="C34" s="1031"/>
      <c r="D34" s="1031"/>
      <c r="E34" s="1031"/>
      <c r="F34" s="1031"/>
      <c r="G34" s="1031"/>
      <c r="H34" s="1031"/>
      <c r="I34" s="1031"/>
      <c r="J34" s="1031"/>
      <c r="K34" s="1031"/>
      <c r="L34" s="1031"/>
      <c r="M34" s="1031"/>
      <c r="N34" s="1031"/>
      <c r="O34" s="1031"/>
      <c r="P34" s="1032"/>
      <c r="Q34" s="1038">
        <v>565</v>
      </c>
      <c r="R34" s="1039"/>
      <c r="S34" s="1039"/>
      <c r="T34" s="1039"/>
      <c r="U34" s="1039"/>
      <c r="V34" s="1039">
        <v>473</v>
      </c>
      <c r="W34" s="1039"/>
      <c r="X34" s="1039"/>
      <c r="Y34" s="1039"/>
      <c r="Z34" s="1039"/>
      <c r="AA34" s="1039">
        <v>92</v>
      </c>
      <c r="AB34" s="1039"/>
      <c r="AC34" s="1039"/>
      <c r="AD34" s="1039"/>
      <c r="AE34" s="1040"/>
      <c r="AF34" s="1035">
        <v>577</v>
      </c>
      <c r="AG34" s="1036"/>
      <c r="AH34" s="1036"/>
      <c r="AI34" s="1036"/>
      <c r="AJ34" s="1037"/>
      <c r="AK34" s="980">
        <v>330</v>
      </c>
      <c r="AL34" s="971"/>
      <c r="AM34" s="971"/>
      <c r="AN34" s="971"/>
      <c r="AO34" s="971"/>
      <c r="AP34" s="971">
        <v>2238</v>
      </c>
      <c r="AQ34" s="971"/>
      <c r="AR34" s="971"/>
      <c r="AS34" s="971"/>
      <c r="AT34" s="971"/>
      <c r="AU34" s="971">
        <v>1202</v>
      </c>
      <c r="AV34" s="971"/>
      <c r="AW34" s="971"/>
      <c r="AX34" s="971"/>
      <c r="AY34" s="971"/>
      <c r="AZ34" s="1041" t="s">
        <v>555</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t="s">
        <v>556</v>
      </c>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1792</v>
      </c>
      <c r="AG63" s="959"/>
      <c r="AH63" s="959"/>
      <c r="AI63" s="959"/>
      <c r="AJ63" s="1022"/>
      <c r="AK63" s="1023"/>
      <c r="AL63" s="963"/>
      <c r="AM63" s="963"/>
      <c r="AN63" s="963"/>
      <c r="AO63" s="963"/>
      <c r="AP63" s="959">
        <v>1733</v>
      </c>
      <c r="AQ63" s="959"/>
      <c r="AR63" s="959"/>
      <c r="AS63" s="959"/>
      <c r="AT63" s="959"/>
      <c r="AU63" s="959">
        <v>3056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557</v>
      </c>
      <c r="C68" s="986"/>
      <c r="D68" s="986"/>
      <c r="E68" s="986"/>
      <c r="F68" s="986"/>
      <c r="G68" s="986"/>
      <c r="H68" s="986"/>
      <c r="I68" s="986"/>
      <c r="J68" s="986"/>
      <c r="K68" s="986"/>
      <c r="L68" s="986"/>
      <c r="M68" s="986"/>
      <c r="N68" s="986"/>
      <c r="O68" s="986"/>
      <c r="P68" s="987"/>
      <c r="Q68" s="988">
        <v>195</v>
      </c>
      <c r="R68" s="982"/>
      <c r="S68" s="982"/>
      <c r="T68" s="982"/>
      <c r="U68" s="982"/>
      <c r="V68" s="982">
        <v>178</v>
      </c>
      <c r="W68" s="982"/>
      <c r="X68" s="982"/>
      <c r="Y68" s="982"/>
      <c r="Z68" s="982"/>
      <c r="AA68" s="982">
        <v>17</v>
      </c>
      <c r="AB68" s="982"/>
      <c r="AC68" s="982"/>
      <c r="AD68" s="982"/>
      <c r="AE68" s="982"/>
      <c r="AF68" s="982">
        <v>17</v>
      </c>
      <c r="AG68" s="982"/>
      <c r="AH68" s="982"/>
      <c r="AI68" s="982"/>
      <c r="AJ68" s="982"/>
      <c r="AK68" s="982" t="s">
        <v>555</v>
      </c>
      <c r="AL68" s="982"/>
      <c r="AM68" s="982"/>
      <c r="AN68" s="982"/>
      <c r="AO68" s="982"/>
      <c r="AP68" s="982" t="s">
        <v>555</v>
      </c>
      <c r="AQ68" s="982"/>
      <c r="AR68" s="982"/>
      <c r="AS68" s="982"/>
      <c r="AT68" s="982"/>
      <c r="AU68" s="982" t="s">
        <v>555</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558</v>
      </c>
      <c r="C69" s="975"/>
      <c r="D69" s="975"/>
      <c r="E69" s="975"/>
      <c r="F69" s="975"/>
      <c r="G69" s="975"/>
      <c r="H69" s="975"/>
      <c r="I69" s="975"/>
      <c r="J69" s="975"/>
      <c r="K69" s="975"/>
      <c r="L69" s="975"/>
      <c r="M69" s="975"/>
      <c r="N69" s="975"/>
      <c r="O69" s="975"/>
      <c r="P69" s="976"/>
      <c r="Q69" s="977">
        <v>291</v>
      </c>
      <c r="R69" s="971"/>
      <c r="S69" s="971"/>
      <c r="T69" s="971"/>
      <c r="U69" s="971"/>
      <c r="V69" s="971">
        <v>284</v>
      </c>
      <c r="W69" s="971"/>
      <c r="X69" s="971"/>
      <c r="Y69" s="971"/>
      <c r="Z69" s="971"/>
      <c r="AA69" s="971">
        <v>7</v>
      </c>
      <c r="AB69" s="971"/>
      <c r="AC69" s="971"/>
      <c r="AD69" s="971"/>
      <c r="AE69" s="971"/>
      <c r="AF69" s="971">
        <v>7</v>
      </c>
      <c r="AG69" s="971"/>
      <c r="AH69" s="971"/>
      <c r="AI69" s="971"/>
      <c r="AJ69" s="971"/>
      <c r="AK69" s="971" t="s">
        <v>555</v>
      </c>
      <c r="AL69" s="971"/>
      <c r="AM69" s="971"/>
      <c r="AN69" s="971"/>
      <c r="AO69" s="971"/>
      <c r="AP69" s="971" t="s">
        <v>555</v>
      </c>
      <c r="AQ69" s="971"/>
      <c r="AR69" s="971"/>
      <c r="AS69" s="971"/>
      <c r="AT69" s="971"/>
      <c r="AU69" s="971" t="s">
        <v>555</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560</v>
      </c>
      <c r="C70" s="975"/>
      <c r="D70" s="975"/>
      <c r="E70" s="975"/>
      <c r="F70" s="975"/>
      <c r="G70" s="975"/>
      <c r="H70" s="975"/>
      <c r="I70" s="975"/>
      <c r="J70" s="975"/>
      <c r="K70" s="975"/>
      <c r="L70" s="975"/>
      <c r="M70" s="975"/>
      <c r="N70" s="975"/>
      <c r="O70" s="975"/>
      <c r="P70" s="976"/>
      <c r="Q70" s="977">
        <v>200</v>
      </c>
      <c r="R70" s="971"/>
      <c r="S70" s="971"/>
      <c r="T70" s="971"/>
      <c r="U70" s="971"/>
      <c r="V70" s="971">
        <v>200</v>
      </c>
      <c r="W70" s="971"/>
      <c r="X70" s="971"/>
      <c r="Y70" s="971"/>
      <c r="Z70" s="971"/>
      <c r="AA70" s="971">
        <v>0</v>
      </c>
      <c r="AB70" s="971"/>
      <c r="AC70" s="971"/>
      <c r="AD70" s="971"/>
      <c r="AE70" s="971"/>
      <c r="AF70" s="971">
        <v>0</v>
      </c>
      <c r="AG70" s="971"/>
      <c r="AH70" s="971"/>
      <c r="AI70" s="971"/>
      <c r="AJ70" s="971"/>
      <c r="AK70" s="971" t="s">
        <v>555</v>
      </c>
      <c r="AL70" s="971"/>
      <c r="AM70" s="971"/>
      <c r="AN70" s="971"/>
      <c r="AO70" s="971"/>
      <c r="AP70" s="971">
        <v>21</v>
      </c>
      <c r="AQ70" s="971"/>
      <c r="AR70" s="971"/>
      <c r="AS70" s="971"/>
      <c r="AT70" s="971"/>
      <c r="AU70" s="971">
        <v>15</v>
      </c>
      <c r="AV70" s="971"/>
      <c r="AW70" s="971"/>
      <c r="AX70" s="971"/>
      <c r="AY70" s="971"/>
      <c r="AZ70" s="972" t="s">
        <v>566</v>
      </c>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1107</v>
      </c>
      <c r="R71" s="971"/>
      <c r="S71" s="971"/>
      <c r="T71" s="971"/>
      <c r="U71" s="971"/>
      <c r="V71" s="971">
        <v>1106</v>
      </c>
      <c r="W71" s="971"/>
      <c r="X71" s="971"/>
      <c r="Y71" s="971"/>
      <c r="Z71" s="971"/>
      <c r="AA71" s="971">
        <v>1</v>
      </c>
      <c r="AB71" s="971"/>
      <c r="AC71" s="971"/>
      <c r="AD71" s="971"/>
      <c r="AE71" s="971"/>
      <c r="AF71" s="971">
        <v>1</v>
      </c>
      <c r="AG71" s="971"/>
      <c r="AH71" s="971"/>
      <c r="AI71" s="971"/>
      <c r="AJ71" s="971"/>
      <c r="AK71" s="971" t="s">
        <v>555</v>
      </c>
      <c r="AL71" s="971"/>
      <c r="AM71" s="971"/>
      <c r="AN71" s="971"/>
      <c r="AO71" s="971"/>
      <c r="AP71" s="971">
        <v>9</v>
      </c>
      <c r="AQ71" s="971"/>
      <c r="AR71" s="971"/>
      <c r="AS71" s="971"/>
      <c r="AT71" s="971"/>
      <c r="AU71" s="971">
        <v>6</v>
      </c>
      <c r="AV71" s="971"/>
      <c r="AW71" s="971"/>
      <c r="AX71" s="971"/>
      <c r="AY71" s="971"/>
      <c r="AZ71" s="972" t="s">
        <v>567</v>
      </c>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561</v>
      </c>
      <c r="C72" s="975"/>
      <c r="D72" s="975"/>
      <c r="E72" s="975"/>
      <c r="F72" s="975"/>
      <c r="G72" s="975"/>
      <c r="H72" s="975"/>
      <c r="I72" s="975"/>
      <c r="J72" s="975"/>
      <c r="K72" s="975"/>
      <c r="L72" s="975"/>
      <c r="M72" s="975"/>
      <c r="N72" s="975"/>
      <c r="O72" s="975"/>
      <c r="P72" s="976"/>
      <c r="Q72" s="977">
        <v>1470</v>
      </c>
      <c r="R72" s="971"/>
      <c r="S72" s="971"/>
      <c r="T72" s="971"/>
      <c r="U72" s="971"/>
      <c r="V72" s="971">
        <v>1445</v>
      </c>
      <c r="W72" s="971"/>
      <c r="X72" s="971"/>
      <c r="Y72" s="971"/>
      <c r="Z72" s="971"/>
      <c r="AA72" s="971">
        <v>25</v>
      </c>
      <c r="AB72" s="971"/>
      <c r="AC72" s="971"/>
      <c r="AD72" s="971"/>
      <c r="AE72" s="971"/>
      <c r="AF72" s="971">
        <v>25</v>
      </c>
      <c r="AG72" s="971"/>
      <c r="AH72" s="971"/>
      <c r="AI72" s="971"/>
      <c r="AJ72" s="971"/>
      <c r="AK72" s="971" t="s">
        <v>555</v>
      </c>
      <c r="AL72" s="971"/>
      <c r="AM72" s="971"/>
      <c r="AN72" s="971"/>
      <c r="AO72" s="971"/>
      <c r="AP72" s="971">
        <v>2823</v>
      </c>
      <c r="AQ72" s="971"/>
      <c r="AR72" s="971"/>
      <c r="AS72" s="971"/>
      <c r="AT72" s="971"/>
      <c r="AU72" s="971">
        <v>697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562</v>
      </c>
      <c r="C73" s="975"/>
      <c r="D73" s="975"/>
      <c r="E73" s="975"/>
      <c r="F73" s="975"/>
      <c r="G73" s="975"/>
      <c r="H73" s="975"/>
      <c r="I73" s="975"/>
      <c r="J73" s="975"/>
      <c r="K73" s="975"/>
      <c r="L73" s="975"/>
      <c r="M73" s="975"/>
      <c r="N73" s="975"/>
      <c r="O73" s="975"/>
      <c r="P73" s="976"/>
      <c r="Q73" s="977">
        <v>152</v>
      </c>
      <c r="R73" s="971"/>
      <c r="S73" s="971"/>
      <c r="T73" s="971"/>
      <c r="U73" s="971"/>
      <c r="V73" s="971">
        <v>143</v>
      </c>
      <c r="W73" s="971"/>
      <c r="X73" s="971"/>
      <c r="Y73" s="971"/>
      <c r="Z73" s="971"/>
      <c r="AA73" s="971">
        <v>9</v>
      </c>
      <c r="AB73" s="971"/>
      <c r="AC73" s="971"/>
      <c r="AD73" s="971"/>
      <c r="AE73" s="971"/>
      <c r="AF73" s="971">
        <v>9</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563</v>
      </c>
      <c r="C74" s="975"/>
      <c r="D74" s="975"/>
      <c r="E74" s="975"/>
      <c r="F74" s="975"/>
      <c r="G74" s="975"/>
      <c r="H74" s="975"/>
      <c r="I74" s="975"/>
      <c r="J74" s="975"/>
      <c r="K74" s="975"/>
      <c r="L74" s="975"/>
      <c r="M74" s="975"/>
      <c r="N74" s="975"/>
      <c r="O74" s="975"/>
      <c r="P74" s="976"/>
      <c r="Q74" s="977">
        <v>4171</v>
      </c>
      <c r="R74" s="971"/>
      <c r="S74" s="971"/>
      <c r="T74" s="971"/>
      <c r="U74" s="971"/>
      <c r="V74" s="971">
        <v>3764</v>
      </c>
      <c r="W74" s="971"/>
      <c r="X74" s="971"/>
      <c r="Y74" s="971"/>
      <c r="Z74" s="971"/>
      <c r="AA74" s="971">
        <v>407</v>
      </c>
      <c r="AB74" s="971"/>
      <c r="AC74" s="971"/>
      <c r="AD74" s="971"/>
      <c r="AE74" s="971"/>
      <c r="AF74" s="971">
        <v>407</v>
      </c>
      <c r="AG74" s="971"/>
      <c r="AH74" s="971"/>
      <c r="AI74" s="971"/>
      <c r="AJ74" s="971"/>
      <c r="AK74" s="971">
        <v>2</v>
      </c>
      <c r="AL74" s="971"/>
      <c r="AM74" s="971"/>
      <c r="AN74" s="971"/>
      <c r="AO74" s="971"/>
      <c r="AP74" s="971" t="s">
        <v>555</v>
      </c>
      <c r="AQ74" s="971"/>
      <c r="AR74" s="971"/>
      <c r="AS74" s="971"/>
      <c r="AT74" s="971"/>
      <c r="AU74" s="971" t="s">
        <v>555</v>
      </c>
      <c r="AV74" s="971"/>
      <c r="AW74" s="971"/>
      <c r="AX74" s="971"/>
      <c r="AY74" s="971"/>
      <c r="AZ74" s="972" t="s">
        <v>566</v>
      </c>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7</v>
      </c>
      <c r="R75" s="979"/>
      <c r="S75" s="979"/>
      <c r="T75" s="979"/>
      <c r="U75" s="980"/>
      <c r="V75" s="981">
        <v>7</v>
      </c>
      <c r="W75" s="979"/>
      <c r="X75" s="979"/>
      <c r="Y75" s="979"/>
      <c r="Z75" s="980"/>
      <c r="AA75" s="981" t="s">
        <v>555</v>
      </c>
      <c r="AB75" s="979"/>
      <c r="AC75" s="979"/>
      <c r="AD75" s="979"/>
      <c r="AE75" s="980"/>
      <c r="AF75" s="981" t="s">
        <v>555</v>
      </c>
      <c r="AG75" s="979"/>
      <c r="AH75" s="979"/>
      <c r="AI75" s="979"/>
      <c r="AJ75" s="980"/>
      <c r="AK75" s="981" t="s">
        <v>555</v>
      </c>
      <c r="AL75" s="979"/>
      <c r="AM75" s="979"/>
      <c r="AN75" s="979"/>
      <c r="AO75" s="980"/>
      <c r="AP75" s="981" t="s">
        <v>555</v>
      </c>
      <c r="AQ75" s="979"/>
      <c r="AR75" s="979"/>
      <c r="AS75" s="979"/>
      <c r="AT75" s="980"/>
      <c r="AU75" s="981" t="s">
        <v>555</v>
      </c>
      <c r="AV75" s="979"/>
      <c r="AW75" s="979"/>
      <c r="AX75" s="979"/>
      <c r="AY75" s="980"/>
      <c r="AZ75" s="972" t="s">
        <v>568</v>
      </c>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564</v>
      </c>
      <c r="C76" s="975"/>
      <c r="D76" s="975"/>
      <c r="E76" s="975"/>
      <c r="F76" s="975"/>
      <c r="G76" s="975"/>
      <c r="H76" s="975"/>
      <c r="I76" s="975"/>
      <c r="J76" s="975"/>
      <c r="K76" s="975"/>
      <c r="L76" s="975"/>
      <c r="M76" s="975"/>
      <c r="N76" s="975"/>
      <c r="O76" s="975"/>
      <c r="P76" s="976"/>
      <c r="Q76" s="978">
        <v>59</v>
      </c>
      <c r="R76" s="979"/>
      <c r="S76" s="979"/>
      <c r="T76" s="979"/>
      <c r="U76" s="980"/>
      <c r="V76" s="981">
        <v>48</v>
      </c>
      <c r="W76" s="979"/>
      <c r="X76" s="979"/>
      <c r="Y76" s="979"/>
      <c r="Z76" s="980"/>
      <c r="AA76" s="981">
        <v>11</v>
      </c>
      <c r="AB76" s="979"/>
      <c r="AC76" s="979"/>
      <c r="AD76" s="979"/>
      <c r="AE76" s="980"/>
      <c r="AF76" s="981">
        <v>11</v>
      </c>
      <c r="AG76" s="979"/>
      <c r="AH76" s="979"/>
      <c r="AI76" s="979"/>
      <c r="AJ76" s="980"/>
      <c r="AK76" s="981" t="s">
        <v>555</v>
      </c>
      <c r="AL76" s="979"/>
      <c r="AM76" s="979"/>
      <c r="AN76" s="979"/>
      <c r="AO76" s="980"/>
      <c r="AP76" s="981" t="s">
        <v>555</v>
      </c>
      <c r="AQ76" s="979"/>
      <c r="AR76" s="979"/>
      <c r="AS76" s="979"/>
      <c r="AT76" s="980"/>
      <c r="AU76" s="981" t="s">
        <v>555</v>
      </c>
      <c r="AV76" s="979"/>
      <c r="AW76" s="979"/>
      <c r="AX76" s="979"/>
      <c r="AY76" s="980"/>
      <c r="AZ76" s="972" t="s">
        <v>566</v>
      </c>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564</v>
      </c>
      <c r="C77" s="975"/>
      <c r="D77" s="975"/>
      <c r="E77" s="975"/>
      <c r="F77" s="975"/>
      <c r="G77" s="975"/>
      <c r="H77" s="975"/>
      <c r="I77" s="975"/>
      <c r="J77" s="975"/>
      <c r="K77" s="975"/>
      <c r="L77" s="975"/>
      <c r="M77" s="975"/>
      <c r="N77" s="975"/>
      <c r="O77" s="975"/>
      <c r="P77" s="976"/>
      <c r="Q77" s="978">
        <v>155045</v>
      </c>
      <c r="R77" s="979"/>
      <c r="S77" s="979"/>
      <c r="T77" s="979"/>
      <c r="U77" s="980"/>
      <c r="V77" s="981">
        <v>151878</v>
      </c>
      <c r="W77" s="979"/>
      <c r="X77" s="979"/>
      <c r="Y77" s="979"/>
      <c r="Z77" s="980"/>
      <c r="AA77" s="981">
        <v>3167</v>
      </c>
      <c r="AB77" s="979"/>
      <c r="AC77" s="979"/>
      <c r="AD77" s="979"/>
      <c r="AE77" s="980"/>
      <c r="AF77" s="981">
        <v>3167</v>
      </c>
      <c r="AG77" s="979"/>
      <c r="AH77" s="979"/>
      <c r="AI77" s="979"/>
      <c r="AJ77" s="980"/>
      <c r="AK77" s="981" t="s">
        <v>555</v>
      </c>
      <c r="AL77" s="979"/>
      <c r="AM77" s="979"/>
      <c r="AN77" s="979"/>
      <c r="AO77" s="980"/>
      <c r="AP77" s="981" t="s">
        <v>555</v>
      </c>
      <c r="AQ77" s="979"/>
      <c r="AR77" s="979"/>
      <c r="AS77" s="979"/>
      <c r="AT77" s="980"/>
      <c r="AU77" s="981" t="s">
        <v>555</v>
      </c>
      <c r="AV77" s="979"/>
      <c r="AW77" s="979"/>
      <c r="AX77" s="979"/>
      <c r="AY77" s="980"/>
      <c r="AZ77" s="972" t="s">
        <v>567</v>
      </c>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565</v>
      </c>
      <c r="C78" s="975"/>
      <c r="D78" s="975"/>
      <c r="E78" s="975"/>
      <c r="F78" s="975"/>
      <c r="G78" s="975"/>
      <c r="H78" s="975"/>
      <c r="I78" s="975"/>
      <c r="J78" s="975"/>
      <c r="K78" s="975"/>
      <c r="L78" s="975"/>
      <c r="M78" s="975"/>
      <c r="N78" s="975"/>
      <c r="O78" s="975"/>
      <c r="P78" s="976"/>
      <c r="Q78" s="977">
        <v>60</v>
      </c>
      <c r="R78" s="971"/>
      <c r="S78" s="971"/>
      <c r="T78" s="971"/>
      <c r="U78" s="971"/>
      <c r="V78" s="971">
        <v>60</v>
      </c>
      <c r="W78" s="971"/>
      <c r="X78" s="971"/>
      <c r="Y78" s="971"/>
      <c r="Z78" s="971"/>
      <c r="AA78" s="971" t="s">
        <v>555</v>
      </c>
      <c r="AB78" s="971"/>
      <c r="AC78" s="971"/>
      <c r="AD78" s="971"/>
      <c r="AE78" s="971"/>
      <c r="AF78" s="971" t="s">
        <v>555</v>
      </c>
      <c r="AG78" s="971"/>
      <c r="AH78" s="971"/>
      <c r="AI78" s="971"/>
      <c r="AJ78" s="971"/>
      <c r="AK78" s="971" t="s">
        <v>555</v>
      </c>
      <c r="AL78" s="971"/>
      <c r="AM78" s="971"/>
      <c r="AN78" s="971"/>
      <c r="AO78" s="971"/>
      <c r="AP78" s="971" t="s">
        <v>555</v>
      </c>
      <c r="AQ78" s="971"/>
      <c r="AR78" s="971"/>
      <c r="AS78" s="971"/>
      <c r="AT78" s="971"/>
      <c r="AU78" s="971" t="s">
        <v>555</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3644</v>
      </c>
      <c r="AG88" s="959"/>
      <c r="AH88" s="959"/>
      <c r="AI88" s="959"/>
      <c r="AJ88" s="959"/>
      <c r="AK88" s="963"/>
      <c r="AL88" s="963"/>
      <c r="AM88" s="963"/>
      <c r="AN88" s="963"/>
      <c r="AO88" s="963"/>
      <c r="AP88" s="959">
        <v>2853</v>
      </c>
      <c r="AQ88" s="959"/>
      <c r="AR88" s="959"/>
      <c r="AS88" s="959"/>
      <c r="AT88" s="959"/>
      <c r="AU88" s="959">
        <v>718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2094101</v>
      </c>
      <c r="AB110" s="889"/>
      <c r="AC110" s="889"/>
      <c r="AD110" s="889"/>
      <c r="AE110" s="890"/>
      <c r="AF110" s="891">
        <v>2150339</v>
      </c>
      <c r="AG110" s="889"/>
      <c r="AH110" s="889"/>
      <c r="AI110" s="889"/>
      <c r="AJ110" s="890"/>
      <c r="AK110" s="891">
        <v>2186791</v>
      </c>
      <c r="AL110" s="889"/>
      <c r="AM110" s="889"/>
      <c r="AN110" s="889"/>
      <c r="AO110" s="890"/>
      <c r="AP110" s="892">
        <v>25.3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14996272</v>
      </c>
      <c r="BR110" s="842"/>
      <c r="BS110" s="842"/>
      <c r="BT110" s="842"/>
      <c r="BU110" s="842"/>
      <c r="BV110" s="842">
        <v>14414429</v>
      </c>
      <c r="BW110" s="842"/>
      <c r="BX110" s="842"/>
      <c r="BY110" s="842"/>
      <c r="BZ110" s="842"/>
      <c r="CA110" s="842">
        <v>14168334</v>
      </c>
      <c r="CB110" s="842"/>
      <c r="CC110" s="842"/>
      <c r="CD110" s="842"/>
      <c r="CE110" s="842"/>
      <c r="CF110" s="866">
        <v>164.1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2799345</v>
      </c>
      <c r="BR112" s="817"/>
      <c r="BS112" s="817"/>
      <c r="BT112" s="817"/>
      <c r="BU112" s="817"/>
      <c r="BV112" s="817">
        <v>2441896</v>
      </c>
      <c r="BW112" s="817"/>
      <c r="BX112" s="817"/>
      <c r="BY112" s="817"/>
      <c r="BZ112" s="817"/>
      <c r="CA112" s="817">
        <v>1997320</v>
      </c>
      <c r="CB112" s="817"/>
      <c r="CC112" s="817"/>
      <c r="CD112" s="817"/>
      <c r="CE112" s="817"/>
      <c r="CF112" s="875">
        <v>23.1</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272089</v>
      </c>
      <c r="AB113" s="919"/>
      <c r="AC113" s="919"/>
      <c r="AD113" s="919"/>
      <c r="AE113" s="920"/>
      <c r="AF113" s="921">
        <v>251634</v>
      </c>
      <c r="AG113" s="919"/>
      <c r="AH113" s="919"/>
      <c r="AI113" s="919"/>
      <c r="AJ113" s="920"/>
      <c r="AK113" s="921">
        <v>249765</v>
      </c>
      <c r="AL113" s="919"/>
      <c r="AM113" s="919"/>
      <c r="AN113" s="919"/>
      <c r="AO113" s="920"/>
      <c r="AP113" s="922">
        <v>2.9</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1020824</v>
      </c>
      <c r="BR113" s="817"/>
      <c r="BS113" s="817"/>
      <c r="BT113" s="817"/>
      <c r="BU113" s="817"/>
      <c r="BV113" s="817">
        <v>870363</v>
      </c>
      <c r="BW113" s="817"/>
      <c r="BX113" s="817"/>
      <c r="BY113" s="817"/>
      <c r="BZ113" s="817"/>
      <c r="CA113" s="817">
        <v>717909</v>
      </c>
      <c r="CB113" s="817"/>
      <c r="CC113" s="817"/>
      <c r="CD113" s="817"/>
      <c r="CE113" s="817"/>
      <c r="CF113" s="875">
        <v>8.3000000000000007</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135557</v>
      </c>
      <c r="AB114" s="780"/>
      <c r="AC114" s="780"/>
      <c r="AD114" s="780"/>
      <c r="AE114" s="781"/>
      <c r="AF114" s="782">
        <v>134827</v>
      </c>
      <c r="AG114" s="780"/>
      <c r="AH114" s="780"/>
      <c r="AI114" s="780"/>
      <c r="AJ114" s="781"/>
      <c r="AK114" s="782">
        <v>132736</v>
      </c>
      <c r="AL114" s="780"/>
      <c r="AM114" s="780"/>
      <c r="AN114" s="780"/>
      <c r="AO114" s="781"/>
      <c r="AP114" s="824">
        <v>1.5</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2625473</v>
      </c>
      <c r="BR114" s="817"/>
      <c r="BS114" s="817"/>
      <c r="BT114" s="817"/>
      <c r="BU114" s="817"/>
      <c r="BV114" s="817">
        <v>2491327</v>
      </c>
      <c r="BW114" s="817"/>
      <c r="BX114" s="817"/>
      <c r="BY114" s="817"/>
      <c r="BZ114" s="817"/>
      <c r="CA114" s="817">
        <v>2579636</v>
      </c>
      <c r="CB114" s="817"/>
      <c r="CC114" s="817"/>
      <c r="CD114" s="817"/>
      <c r="CE114" s="817"/>
      <c r="CF114" s="875">
        <v>29.9</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2501747</v>
      </c>
      <c r="AB117" s="903"/>
      <c r="AC117" s="903"/>
      <c r="AD117" s="903"/>
      <c r="AE117" s="904"/>
      <c r="AF117" s="905">
        <v>2536800</v>
      </c>
      <c r="AG117" s="903"/>
      <c r="AH117" s="903"/>
      <c r="AI117" s="903"/>
      <c r="AJ117" s="904"/>
      <c r="AK117" s="905">
        <v>2569292</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21441914</v>
      </c>
      <c r="BR119" s="845"/>
      <c r="BS119" s="845"/>
      <c r="BT119" s="845"/>
      <c r="BU119" s="845"/>
      <c r="BV119" s="845">
        <v>20218015</v>
      </c>
      <c r="BW119" s="845"/>
      <c r="BX119" s="845"/>
      <c r="BY119" s="845"/>
      <c r="BZ119" s="845"/>
      <c r="CA119" s="845">
        <v>19463199</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10656569</v>
      </c>
      <c r="BR120" s="842"/>
      <c r="BS120" s="842"/>
      <c r="BT120" s="842"/>
      <c r="BU120" s="842"/>
      <c r="BV120" s="842">
        <v>7916801</v>
      </c>
      <c r="BW120" s="842"/>
      <c r="BX120" s="842"/>
      <c r="BY120" s="842"/>
      <c r="BZ120" s="842"/>
      <c r="CA120" s="842">
        <v>7936207</v>
      </c>
      <c r="CB120" s="842"/>
      <c r="CC120" s="842"/>
      <c r="CD120" s="842"/>
      <c r="CE120" s="842"/>
      <c r="CF120" s="866">
        <v>91.9</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1803621</v>
      </c>
      <c r="DH120" s="842"/>
      <c r="DI120" s="842"/>
      <c r="DJ120" s="842"/>
      <c r="DK120" s="842"/>
      <c r="DL120" s="842">
        <v>1530424</v>
      </c>
      <c r="DM120" s="842"/>
      <c r="DN120" s="842"/>
      <c r="DO120" s="842"/>
      <c r="DP120" s="842"/>
      <c r="DQ120" s="842">
        <v>1201743</v>
      </c>
      <c r="DR120" s="842"/>
      <c r="DS120" s="842"/>
      <c r="DT120" s="842"/>
      <c r="DU120" s="842"/>
      <c r="DV120" s="843">
        <v>13.9</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143017</v>
      </c>
      <c r="BR121" s="817"/>
      <c r="BS121" s="817"/>
      <c r="BT121" s="817"/>
      <c r="BU121" s="817"/>
      <c r="BV121" s="817">
        <v>104259</v>
      </c>
      <c r="BW121" s="817"/>
      <c r="BX121" s="817"/>
      <c r="BY121" s="817"/>
      <c r="BZ121" s="817"/>
      <c r="CA121" s="817">
        <v>92581</v>
      </c>
      <c r="CB121" s="817"/>
      <c r="CC121" s="817"/>
      <c r="CD121" s="817"/>
      <c r="CE121" s="817"/>
      <c r="CF121" s="875">
        <v>1.1000000000000001</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992543</v>
      </c>
      <c r="DH121" s="817"/>
      <c r="DI121" s="817"/>
      <c r="DJ121" s="817"/>
      <c r="DK121" s="817"/>
      <c r="DL121" s="817">
        <v>909259</v>
      </c>
      <c r="DM121" s="817"/>
      <c r="DN121" s="817"/>
      <c r="DO121" s="817"/>
      <c r="DP121" s="817"/>
      <c r="DQ121" s="817">
        <v>793652</v>
      </c>
      <c r="DR121" s="817"/>
      <c r="DS121" s="817"/>
      <c r="DT121" s="817"/>
      <c r="DU121" s="817"/>
      <c r="DV121" s="794">
        <v>9.1999999999999993</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16237994</v>
      </c>
      <c r="BR122" s="845"/>
      <c r="BS122" s="845"/>
      <c r="BT122" s="845"/>
      <c r="BU122" s="845"/>
      <c r="BV122" s="845">
        <v>14882226</v>
      </c>
      <c r="BW122" s="845"/>
      <c r="BX122" s="845"/>
      <c r="BY122" s="845"/>
      <c r="BZ122" s="845"/>
      <c r="CA122" s="845">
        <v>16441150</v>
      </c>
      <c r="CB122" s="845"/>
      <c r="CC122" s="845"/>
      <c r="CD122" s="845"/>
      <c r="CE122" s="845"/>
      <c r="CF122" s="846">
        <v>190.4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3181</v>
      </c>
      <c r="DH122" s="817"/>
      <c r="DI122" s="817"/>
      <c r="DJ122" s="817"/>
      <c r="DK122" s="817"/>
      <c r="DL122" s="817">
        <v>2213</v>
      </c>
      <c r="DM122" s="817"/>
      <c r="DN122" s="817"/>
      <c r="DO122" s="817"/>
      <c r="DP122" s="817"/>
      <c r="DQ122" s="817">
        <v>1925</v>
      </c>
      <c r="DR122" s="817"/>
      <c r="DS122" s="817"/>
      <c r="DT122" s="817"/>
      <c r="DU122" s="817"/>
      <c r="DV122" s="794">
        <v>0</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27037580</v>
      </c>
      <c r="BR123" s="833"/>
      <c r="BS123" s="833"/>
      <c r="BT123" s="833"/>
      <c r="BU123" s="833"/>
      <c r="BV123" s="833">
        <v>22903286</v>
      </c>
      <c r="BW123" s="833"/>
      <c r="BX123" s="833"/>
      <c r="BY123" s="833"/>
      <c r="BZ123" s="833"/>
      <c r="CA123" s="833">
        <v>24469938</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29187</v>
      </c>
      <c r="AB128" s="801"/>
      <c r="AC128" s="801"/>
      <c r="AD128" s="801"/>
      <c r="AE128" s="802"/>
      <c r="AF128" s="803">
        <v>20514</v>
      </c>
      <c r="AG128" s="801"/>
      <c r="AH128" s="801"/>
      <c r="AI128" s="801"/>
      <c r="AJ128" s="802"/>
      <c r="AK128" s="803">
        <v>48086</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13.26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10109390</v>
      </c>
      <c r="AB129" s="780"/>
      <c r="AC129" s="780"/>
      <c r="AD129" s="780"/>
      <c r="AE129" s="781"/>
      <c r="AF129" s="782">
        <v>10205154</v>
      </c>
      <c r="AG129" s="780"/>
      <c r="AH129" s="780"/>
      <c r="AI129" s="780"/>
      <c r="AJ129" s="781"/>
      <c r="AK129" s="782">
        <v>10469333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18.260000000000002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1795672</v>
      </c>
      <c r="AB130" s="780"/>
      <c r="AC130" s="780"/>
      <c r="AD130" s="780"/>
      <c r="AE130" s="781"/>
      <c r="AF130" s="782">
        <v>1842696</v>
      </c>
      <c r="AG130" s="780"/>
      <c r="AH130" s="780"/>
      <c r="AI130" s="780"/>
      <c r="AJ130" s="781"/>
      <c r="AK130" s="782">
        <v>1833534</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8313718</v>
      </c>
      <c r="AB131" s="764"/>
      <c r="AC131" s="764"/>
      <c r="AD131" s="764"/>
      <c r="AE131" s="765"/>
      <c r="AF131" s="766">
        <v>8362458</v>
      </c>
      <c r="AG131" s="764"/>
      <c r="AH131" s="764"/>
      <c r="AI131" s="764"/>
      <c r="AJ131" s="765"/>
      <c r="AK131" s="766">
        <v>8635799</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8.1418205429999997</v>
      </c>
      <c r="AB132" s="745"/>
      <c r="AC132" s="745"/>
      <c r="AD132" s="745"/>
      <c r="AE132" s="746"/>
      <c r="AF132" s="747">
        <v>8.0549283480000007</v>
      </c>
      <c r="AG132" s="745"/>
      <c r="AH132" s="745"/>
      <c r="AI132" s="745"/>
      <c r="AJ132" s="746"/>
      <c r="AK132" s="747">
        <v>7.9630385099999996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9</v>
      </c>
      <c r="AB133" s="724"/>
      <c r="AC133" s="724"/>
      <c r="AD133" s="724"/>
      <c r="AE133" s="725"/>
      <c r="AF133" s="723">
        <v>8.4</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ZCu5Q+iQM8OIPeDE9Sfix0I572PEdvU8EOF5Nz4RUXC5dXMBDDrbeIKLXHKyv2jqinCqr74MYPNgvlCFh36XQ==" saltValue="AxV7SLCRFuIR6YIEROoj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QqeyRoGbr0PDHqXrFnPfgkRFlNt75tBBDzTFeJwyO0OazyAYM+Q5lYTYMrQvx0VKqOcmyJlOyDPI3OPgdnlMw==" saltValue="NMSCbW18k61ET36At4bo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x90EIktmDpS5zHEjrK6VSPdi2qJLSiblvtMuy/+ht+HNUAd8qBiH/ifQa4Lxf6ibhpA2PdyddB9YHv+QRgHVg==" saltValue="hsxRbmwErkxuHEWmkxN7k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election activeCell="DM32" sqref="DM3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4066333</v>
      </c>
      <c r="AP9" s="269">
        <v>164849</v>
      </c>
      <c r="AQ9" s="270">
        <v>117270</v>
      </c>
      <c r="AR9" s="271">
        <v>40.6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144900</v>
      </c>
      <c r="AP10" s="272">
        <v>5874</v>
      </c>
      <c r="AQ10" s="273">
        <v>10490</v>
      </c>
      <c r="AR10" s="274">
        <v>-44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54899</v>
      </c>
      <c r="AP11" s="272">
        <v>2226</v>
      </c>
      <c r="AQ11" s="273">
        <v>1802</v>
      </c>
      <c r="AR11" s="274">
        <v>23.5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157546</v>
      </c>
      <c r="AP13" s="272">
        <v>6387</v>
      </c>
      <c r="AQ13" s="273">
        <v>4482</v>
      </c>
      <c r="AR13" s="274">
        <v>42.5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41173</v>
      </c>
      <c r="AP14" s="272">
        <v>1669</v>
      </c>
      <c r="AQ14" s="273">
        <v>2749</v>
      </c>
      <c r="AR14" s="274">
        <v>-39.299999999999997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-337556</v>
      </c>
      <c r="AP15" s="272">
        <v>-13685</v>
      </c>
      <c r="AQ15" s="273">
        <v>-7399</v>
      </c>
      <c r="AR15" s="274">
        <v>85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4127295</v>
      </c>
      <c r="AP16" s="272">
        <v>167321</v>
      </c>
      <c r="AQ16" s="273">
        <v>129397</v>
      </c>
      <c r="AR16" s="274">
        <v>29.3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15.08</v>
      </c>
      <c r="AP21" s="286">
        <v>11.07</v>
      </c>
      <c r="AQ21" s="287">
        <v>4.01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94.2</v>
      </c>
      <c r="AP22" s="291">
        <v>97.2</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2186791</v>
      </c>
      <c r="AP32" s="300">
        <v>88652</v>
      </c>
      <c r="AQ32" s="301">
        <v>74841</v>
      </c>
      <c r="AR32" s="302">
        <v>18.5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1</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249765</v>
      </c>
      <c r="AP35" s="300">
        <v>10125</v>
      </c>
      <c r="AQ35" s="301">
        <v>16683</v>
      </c>
      <c r="AR35" s="302">
        <v>-39.299999999999997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132736</v>
      </c>
      <c r="AP36" s="300">
        <v>5381</v>
      </c>
      <c r="AQ36" s="301">
        <v>2411</v>
      </c>
      <c r="AR36" s="302">
        <v>123.2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548</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7</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-48086</v>
      </c>
      <c r="AP39" s="300">
        <v>-1949</v>
      </c>
      <c r="AQ39" s="301">
        <v>-3756</v>
      </c>
      <c r="AR39" s="302">
        <v>-48.1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-1833534</v>
      </c>
      <c r="AP40" s="300">
        <v>-74331</v>
      </c>
      <c r="AQ40" s="301">
        <v>-63247</v>
      </c>
      <c r="AR40" s="302">
        <v>17.5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687672</v>
      </c>
      <c r="AP41" s="300">
        <v>27878</v>
      </c>
      <c r="AQ41" s="301">
        <v>27488</v>
      </c>
      <c r="AR41" s="302">
        <v>1.4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1943894</v>
      </c>
      <c r="AN51" s="322">
        <v>75022</v>
      </c>
      <c r="AO51" s="323">
        <v>7.1</v>
      </c>
      <c r="AP51" s="324">
        <v>92632</v>
      </c>
      <c r="AQ51" s="325">
        <v>-1.5</v>
      </c>
      <c r="AR51" s="326">
        <v>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585063</v>
      </c>
      <c r="AN52" s="330">
        <v>22580</v>
      </c>
      <c r="AO52" s="331">
        <v>-10.4</v>
      </c>
      <c r="AP52" s="332">
        <v>47978</v>
      </c>
      <c r="AQ52" s="333">
        <v>-2</v>
      </c>
      <c r="AR52" s="334">
        <v>-8.4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2372361</v>
      </c>
      <c r="AN53" s="322">
        <v>92396</v>
      </c>
      <c r="AO53" s="323">
        <v>23.2</v>
      </c>
      <c r="AP53" s="324">
        <v>96469</v>
      </c>
      <c r="AQ53" s="325">
        <v>4.0999999999999996</v>
      </c>
      <c r="AR53" s="326">
        <v>19.100000000000001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1229776</v>
      </c>
      <c r="AN54" s="330">
        <v>47896</v>
      </c>
      <c r="AO54" s="331">
        <v>112.1</v>
      </c>
      <c r="AP54" s="332">
        <v>49775</v>
      </c>
      <c r="AQ54" s="333">
        <v>3.7</v>
      </c>
      <c r="AR54" s="334">
        <v>108.4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2916921</v>
      </c>
      <c r="AN55" s="322">
        <v>114925</v>
      </c>
      <c r="AO55" s="323">
        <v>24.4</v>
      </c>
      <c r="AP55" s="324">
        <v>85743</v>
      </c>
      <c r="AQ55" s="325">
        <v>-11.1</v>
      </c>
      <c r="AR55" s="326">
        <v>35.5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1842281</v>
      </c>
      <c r="AN56" s="330">
        <v>72585</v>
      </c>
      <c r="AO56" s="331">
        <v>51.5</v>
      </c>
      <c r="AP56" s="332">
        <v>45231</v>
      </c>
      <c r="AQ56" s="333">
        <v>-9.1</v>
      </c>
      <c r="AR56" s="334">
        <v>60.6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1877595</v>
      </c>
      <c r="AN57" s="322">
        <v>75104</v>
      </c>
      <c r="AO57" s="323">
        <v>-34.6</v>
      </c>
      <c r="AP57" s="324">
        <v>92509</v>
      </c>
      <c r="AQ57" s="325">
        <v>7.9</v>
      </c>
      <c r="AR57" s="326">
        <v>-42.5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1054991</v>
      </c>
      <c r="AN58" s="330">
        <v>42200</v>
      </c>
      <c r="AO58" s="331">
        <v>-41.9</v>
      </c>
      <c r="AP58" s="332">
        <v>52274</v>
      </c>
      <c r="AQ58" s="333">
        <v>15.6</v>
      </c>
      <c r="AR58" s="334">
        <v>-57.5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2311739</v>
      </c>
      <c r="AN59" s="322">
        <v>93718</v>
      </c>
      <c r="AO59" s="323">
        <v>24.8</v>
      </c>
      <c r="AP59" s="324">
        <v>98544</v>
      </c>
      <c r="AQ59" s="325">
        <v>6.5</v>
      </c>
      <c r="AR59" s="326">
        <v>18.3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1606992</v>
      </c>
      <c r="AN60" s="330">
        <v>65147</v>
      </c>
      <c r="AO60" s="331">
        <v>54.4</v>
      </c>
      <c r="AP60" s="332">
        <v>55816</v>
      </c>
      <c r="AQ60" s="333">
        <v>6.8</v>
      </c>
      <c r="AR60" s="334">
        <v>47.6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2284502</v>
      </c>
      <c r="AN61" s="337">
        <v>90233</v>
      </c>
      <c r="AO61" s="338">
        <v>9</v>
      </c>
      <c r="AP61" s="339">
        <v>93179</v>
      </c>
      <c r="AQ61" s="340">
        <v>1.2</v>
      </c>
      <c r="AR61" s="326">
        <v>7.8</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1263821</v>
      </c>
      <c r="AN62" s="330">
        <v>50082</v>
      </c>
      <c r="AO62" s="331">
        <v>33.1</v>
      </c>
      <c r="AP62" s="332">
        <v>50215</v>
      </c>
      <c r="AQ62" s="333">
        <v>3</v>
      </c>
      <c r="AR62" s="334">
        <v>30.1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Hay8CbjaBcqU09RHF65X0jF9ZsS3o/8+u69vmL6VOt3oc20ytk4sz7Ve3GdGTEJnOmH0HJnCHr6NoBOqrtvJw==" saltValue="neVFA8gUAtY7gk3NL2rr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1TqVLWCY4j11NVJJCSCIYOTpYmcv1tHqHJooR0dIel1nNxbaCK2VL4dlmUi9U6Us3HdqgNUPWded6RZiwJATqA==" saltValue="bFPU6VEK1/p6+gJiWFhie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ax3HrJSz9JGcUVLrcVxPt5sTnj8kND8lkOqcIOcZs2NpEWfgynx1IqUw29F+2LpTnpHEiPySsGE/6L6Vr/XZQ==" saltValue="0frETFxhksjZYY5ZiWpJ7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45.32</v>
      </c>
      <c r="G47" s="12">
        <v>44.93</v>
      </c>
      <c r="H47" s="12">
        <v>49.13</v>
      </c>
      <c r="I47" s="12">
        <v>45.12</v>
      </c>
      <c r="J47" s="13">
        <v>39.85</v>
      </c>
    </row>
    <row r="48" spans="2:10" ht="57.75" customHeight="1" x14ac:dyDescent="0.15">
      <c r="B48" s="14"/>
      <c r="C48" s="1141" t="s">
        <v>4</v>
      </c>
      <c r="D48" s="1141"/>
      <c r="E48" s="1142"/>
      <c r="F48" s="15">
        <v>1.59</v>
      </c>
      <c r="G48" s="16">
        <v>5.3</v>
      </c>
      <c r="H48" s="16">
        <v>2.63</v>
      </c>
      <c r="I48" s="16">
        <v>2.58</v>
      </c>
      <c r="J48" s="17">
        <v>0.98</v>
      </c>
    </row>
    <row r="49" spans="2:10" ht="57.75" customHeight="1" thickBot="1" x14ac:dyDescent="0.2">
      <c r="B49" s="18"/>
      <c r="C49" s="1143" t="s">
        <v>5</v>
      </c>
      <c r="D49" s="1143"/>
      <c r="E49" s="1144"/>
      <c r="F49" s="19">
        <v>0.82</v>
      </c>
      <c r="G49" s="20">
        <v>3.83</v>
      </c>
      <c r="H49" s="20" t="s">
        <v>531</v>
      </c>
      <c r="I49" s="20" t="s">
        <v>532</v>
      </c>
      <c r="J49" s="21" t="s">
        <v>533</v>
      </c>
    </row>
    <row r="50" spans="2:10" x14ac:dyDescent="0.15"/>
  </sheetData>
  <sheetProtection algorithmName="SHA-512" hashValue="q/iV9kwUPXkoa0UxgwGbO2E5yQ7Z0G+/sah7WbrSn+CWBhTpP4VNPKHSLZQ1sKKTx/M+fFVb6cjmMvDytsebIw==" saltValue="Qs2E+mBq45Akz/rQRGml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